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225"/>
  <workbookPr/>
  <mc:AlternateContent xmlns:mc="http://schemas.openxmlformats.org/markup-compatibility/2006">
    <mc:Choice Requires="x15">
      <x15ac:absPath xmlns:x15ac="http://schemas.microsoft.com/office/spreadsheetml/2010/11/ac" url="E:\"/>
    </mc:Choice>
  </mc:AlternateContent>
  <xr:revisionPtr revIDLastSave="0" documentId="8_{031186BC-6B90-4B1E-9E8B-D8E0629A5F5D}" xr6:coauthVersionLast="47" xr6:coauthVersionMax="47" xr10:uidLastSave="{00000000-0000-0000-0000-000000000000}"/>
  <bookViews>
    <workbookView xWindow="-120" yWindow="-120" windowWidth="20730" windowHeight="11040" firstSheet="2" activeTab="2" xr2:uid="{00000000-000D-0000-FFFF-FFFF00000000}"/>
  </bookViews>
  <sheets>
    <sheet name="Sheet1" sheetId="1" state="hidden" r:id="rId1"/>
    <sheet name="Sheet2" sheetId="3" state="hidden" r:id="rId2"/>
    <sheet name="FINAL " sheetId="6" r:id="rId3"/>
    <sheet name="Sheet3" sheetId="7" r:id="rId4"/>
    <sheet name="nersa tariffs " sheetId="2" state="hidden"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F48" i="7" l="1"/>
  <c r="F47" i="7"/>
  <c r="H41" i="7"/>
  <c r="F41" i="7"/>
  <c r="H40" i="7"/>
  <c r="F40" i="7"/>
  <c r="H39" i="7"/>
  <c r="F39" i="7"/>
  <c r="H38" i="7"/>
  <c r="F38" i="7"/>
  <c r="H37" i="7"/>
  <c r="F37" i="7"/>
  <c r="H31" i="7"/>
  <c r="F31" i="7"/>
  <c r="H30" i="7"/>
  <c r="F30" i="7"/>
  <c r="H29" i="7"/>
  <c r="F29" i="7"/>
  <c r="H28" i="7"/>
  <c r="F28" i="7"/>
  <c r="H27" i="7"/>
  <c r="F27" i="7"/>
  <c r="H22" i="7"/>
  <c r="F22" i="7"/>
  <c r="H21" i="7"/>
  <c r="F21" i="7"/>
  <c r="H20" i="7"/>
  <c r="F20" i="7"/>
  <c r="H19" i="7"/>
  <c r="F19" i="7"/>
  <c r="H18" i="7"/>
  <c r="F18" i="7"/>
  <c r="H12" i="7"/>
  <c r="F12" i="7"/>
  <c r="H11" i="7"/>
  <c r="F11" i="7"/>
  <c r="H10" i="7"/>
  <c r="F10" i="7"/>
  <c r="H9" i="7"/>
  <c r="H8" i="7"/>
  <c r="J66" i="3" l="1"/>
  <c r="K66" i="3" s="1"/>
  <c r="H66" i="3"/>
  <c r="H525" i="3" l="1"/>
  <c r="H526" i="3"/>
  <c r="H527" i="3"/>
  <c r="H528" i="3"/>
  <c r="H524" i="3"/>
  <c r="J459" i="3"/>
  <c r="J521" i="3"/>
  <c r="K521" i="3" s="1"/>
  <c r="J520" i="3"/>
  <c r="K520" i="3" s="1"/>
  <c r="J519" i="3"/>
  <c r="K519" i="3" s="1"/>
  <c r="J518" i="3"/>
  <c r="K518" i="3" s="1"/>
  <c r="J517" i="3"/>
  <c r="K517" i="3" s="1"/>
  <c r="K495" i="3"/>
  <c r="K503" i="3"/>
  <c r="J512" i="3"/>
  <c r="J511" i="3"/>
  <c r="J510" i="3"/>
  <c r="J509" i="3"/>
  <c r="J508" i="3"/>
  <c r="J507" i="3"/>
  <c r="J506" i="3"/>
  <c r="J505" i="3"/>
  <c r="J504" i="3"/>
  <c r="J503" i="3"/>
  <c r="J502" i="3"/>
  <c r="J501" i="3"/>
  <c r="J500" i="3"/>
  <c r="J499" i="3"/>
  <c r="J498" i="3"/>
  <c r="J497" i="3"/>
  <c r="J496" i="3"/>
  <c r="J495" i="3"/>
  <c r="J494" i="3"/>
  <c r="J493" i="3"/>
  <c r="J492" i="3"/>
  <c r="J491" i="3"/>
  <c r="J490" i="3"/>
  <c r="J489" i="3"/>
  <c r="J488" i="3"/>
  <c r="J487" i="3"/>
  <c r="J486" i="3"/>
  <c r="J485" i="3"/>
  <c r="K485" i="3" s="1"/>
  <c r="J484" i="3"/>
  <c r="J483" i="3"/>
  <c r="J482" i="3"/>
  <c r="J481" i="3"/>
  <c r="J480" i="3"/>
  <c r="J479" i="3"/>
  <c r="I480" i="3"/>
  <c r="I481" i="3"/>
  <c r="K481" i="3" s="1"/>
  <c r="I482" i="3"/>
  <c r="K482" i="3" s="1"/>
  <c r="I483" i="3"/>
  <c r="K483" i="3" s="1"/>
  <c r="I484" i="3"/>
  <c r="I485" i="3"/>
  <c r="I486" i="3"/>
  <c r="K486" i="3" s="1"/>
  <c r="I487" i="3"/>
  <c r="K487" i="3" s="1"/>
  <c r="I488" i="3"/>
  <c r="I489" i="3"/>
  <c r="K489" i="3" s="1"/>
  <c r="I490" i="3"/>
  <c r="K490" i="3" s="1"/>
  <c r="I491" i="3"/>
  <c r="K491" i="3" s="1"/>
  <c r="I492" i="3"/>
  <c r="I493" i="3"/>
  <c r="I494" i="3"/>
  <c r="K494" i="3" s="1"/>
  <c r="I495" i="3"/>
  <c r="I496" i="3"/>
  <c r="I497" i="3"/>
  <c r="K497" i="3" s="1"/>
  <c r="I498" i="3"/>
  <c r="K498" i="3" s="1"/>
  <c r="I499" i="3"/>
  <c r="K499" i="3" s="1"/>
  <c r="I500" i="3"/>
  <c r="I501" i="3"/>
  <c r="I502" i="3"/>
  <c r="K502" i="3" s="1"/>
  <c r="I503" i="3"/>
  <c r="I504" i="3"/>
  <c r="I505" i="3"/>
  <c r="K505" i="3" s="1"/>
  <c r="I506" i="3"/>
  <c r="K506" i="3" s="1"/>
  <c r="I507" i="3"/>
  <c r="K507" i="3" s="1"/>
  <c r="I508" i="3"/>
  <c r="I509" i="3"/>
  <c r="I510" i="3"/>
  <c r="K510" i="3" s="1"/>
  <c r="I511" i="3"/>
  <c r="K511" i="3" s="1"/>
  <c r="I512" i="3"/>
  <c r="J414" i="3"/>
  <c r="J415" i="3"/>
  <c r="J416" i="3"/>
  <c r="J417" i="3"/>
  <c r="J418" i="3"/>
  <c r="J419" i="3"/>
  <c r="J420" i="3"/>
  <c r="J421" i="3"/>
  <c r="J422" i="3"/>
  <c r="J423" i="3"/>
  <c r="J424" i="3"/>
  <c r="J425" i="3"/>
  <c r="J426" i="3"/>
  <c r="J427" i="3"/>
  <c r="J428" i="3"/>
  <c r="J429" i="3"/>
  <c r="J430" i="3"/>
  <c r="J431" i="3"/>
  <c r="J432" i="3"/>
  <c r="J433" i="3"/>
  <c r="J434" i="3"/>
  <c r="J435" i="3"/>
  <c r="J436" i="3"/>
  <c r="J413" i="3"/>
  <c r="J383" i="3"/>
  <c r="J382" i="3"/>
  <c r="K382" i="3" s="1"/>
  <c r="J381" i="3"/>
  <c r="J380" i="3"/>
  <c r="J379" i="3"/>
  <c r="H383" i="3"/>
  <c r="H382" i="3"/>
  <c r="H381" i="3"/>
  <c r="H380" i="3"/>
  <c r="H379" i="3"/>
  <c r="K379" i="3" s="1"/>
  <c r="J377" i="3"/>
  <c r="J376" i="3"/>
  <c r="H377" i="3"/>
  <c r="H376" i="3"/>
  <c r="H373" i="3"/>
  <c r="H372" i="3"/>
  <c r="H366" i="3"/>
  <c r="H365" i="3"/>
  <c r="H364" i="3"/>
  <c r="H363" i="3"/>
  <c r="H362" i="3"/>
  <c r="H349" i="3"/>
  <c r="H350" i="3"/>
  <c r="H351" i="3"/>
  <c r="H352" i="3"/>
  <c r="H353" i="3"/>
  <c r="H354" i="3"/>
  <c r="H355" i="3"/>
  <c r="H356" i="3"/>
  <c r="H357" i="3"/>
  <c r="H358" i="3"/>
  <c r="H359" i="3"/>
  <c r="H360" i="3"/>
  <c r="H348" i="3"/>
  <c r="H345" i="3"/>
  <c r="H344" i="3"/>
  <c r="H343" i="3"/>
  <c r="H342" i="3"/>
  <c r="H322" i="3"/>
  <c r="H323" i="3"/>
  <c r="H324" i="3"/>
  <c r="H325" i="3"/>
  <c r="H326" i="3"/>
  <c r="H327" i="3"/>
  <c r="H328" i="3"/>
  <c r="H329" i="3"/>
  <c r="H330" i="3"/>
  <c r="H331" i="3"/>
  <c r="H332" i="3"/>
  <c r="H333" i="3"/>
  <c r="H334" i="3"/>
  <c r="H335" i="3"/>
  <c r="H336" i="3"/>
  <c r="H337" i="3"/>
  <c r="H338" i="3"/>
  <c r="H339" i="3"/>
  <c r="H340" i="3"/>
  <c r="H321" i="3"/>
  <c r="H313" i="3"/>
  <c r="H312" i="3"/>
  <c r="H311" i="3"/>
  <c r="H310" i="3"/>
  <c r="H309" i="3"/>
  <c r="H308" i="3"/>
  <c r="H307" i="3"/>
  <c r="H306" i="3"/>
  <c r="H305" i="3"/>
  <c r="H304" i="3"/>
  <c r="H303" i="3"/>
  <c r="H302" i="3"/>
  <c r="H301" i="3"/>
  <c r="H298" i="3"/>
  <c r="H292" i="3"/>
  <c r="H291" i="3"/>
  <c r="H290" i="3"/>
  <c r="H289" i="3"/>
  <c r="H288" i="3"/>
  <c r="H287" i="3"/>
  <c r="H275" i="3"/>
  <c r="H274" i="3"/>
  <c r="H273" i="3"/>
  <c r="H272" i="3"/>
  <c r="H271" i="3"/>
  <c r="H270" i="3"/>
  <c r="H269" i="3"/>
  <c r="H268" i="3"/>
  <c r="H267" i="3"/>
  <c r="H266" i="3"/>
  <c r="H265" i="3"/>
  <c r="H264" i="3"/>
  <c r="H263" i="3"/>
  <c r="H262" i="3"/>
  <c r="H261" i="3"/>
  <c r="H260" i="3"/>
  <c r="H259" i="3"/>
  <c r="H258" i="3"/>
  <c r="H257" i="3"/>
  <c r="H256" i="3"/>
  <c r="H255" i="3"/>
  <c r="H254" i="3"/>
  <c r="H253" i="3"/>
  <c r="H252" i="3"/>
  <c r="H251" i="3"/>
  <c r="H250" i="3"/>
  <c r="H249" i="3"/>
  <c r="H248" i="3"/>
  <c r="H247" i="3"/>
  <c r="H246" i="3"/>
  <c r="H245" i="3"/>
  <c r="H244" i="3"/>
  <c r="H243" i="3"/>
  <c r="H242" i="3"/>
  <c r="H241" i="3"/>
  <c r="H240" i="3"/>
  <c r="H239" i="3"/>
  <c r="H238" i="3"/>
  <c r="H237" i="3"/>
  <c r="H236" i="3"/>
  <c r="H235" i="3"/>
  <c r="H234" i="3"/>
  <c r="H233" i="3"/>
  <c r="H232" i="3"/>
  <c r="H228" i="3"/>
  <c r="H220" i="3"/>
  <c r="H219" i="3"/>
  <c r="H218" i="3"/>
  <c r="H217" i="3"/>
  <c r="H216" i="3"/>
  <c r="H215" i="3"/>
  <c r="H214" i="3"/>
  <c r="H213" i="3"/>
  <c r="H212" i="3"/>
  <c r="H211" i="3"/>
  <c r="H210" i="3"/>
  <c r="H209" i="3"/>
  <c r="H208" i="3"/>
  <c r="H207" i="3"/>
  <c r="H206" i="3"/>
  <c r="H205" i="3"/>
  <c r="H204" i="3"/>
  <c r="H203" i="3"/>
  <c r="H202" i="3"/>
  <c r="H201" i="3"/>
  <c r="H200" i="3"/>
  <c r="H199" i="3"/>
  <c r="H196" i="3"/>
  <c r="H195" i="3"/>
  <c r="H194" i="3"/>
  <c r="H193" i="3"/>
  <c r="H192" i="3"/>
  <c r="H191" i="3"/>
  <c r="H190" i="3"/>
  <c r="H189" i="3"/>
  <c r="H186" i="3"/>
  <c r="H183" i="3"/>
  <c r="H182" i="3"/>
  <c r="H179" i="3"/>
  <c r="H178" i="3"/>
  <c r="H167" i="3"/>
  <c r="H168" i="3"/>
  <c r="H169" i="3"/>
  <c r="H170" i="3"/>
  <c r="H171" i="3"/>
  <c r="H172" i="3"/>
  <c r="H173" i="3"/>
  <c r="H174" i="3"/>
  <c r="H166" i="3"/>
  <c r="H146" i="3"/>
  <c r="H150" i="3"/>
  <c r="H160" i="3"/>
  <c r="H161" i="3"/>
  <c r="H61" i="3"/>
  <c r="H86" i="3"/>
  <c r="H85" i="3"/>
  <c r="H83" i="3"/>
  <c r="H75" i="3"/>
  <c r="H74" i="3"/>
  <c r="H73" i="3"/>
  <c r="H69" i="3"/>
  <c r="H68" i="3"/>
  <c r="H65" i="3"/>
  <c r="H64" i="3"/>
  <c r="H60" i="3"/>
  <c r="H59" i="3"/>
  <c r="H56" i="3"/>
  <c r="H54" i="3"/>
  <c r="H53" i="3"/>
  <c r="H52" i="3"/>
  <c r="H50" i="3"/>
  <c r="H49" i="3"/>
  <c r="H48" i="3"/>
  <c r="H47" i="3"/>
  <c r="H45" i="3"/>
  <c r="H44" i="3"/>
  <c r="H43" i="3"/>
  <c r="K43" i="3" s="1"/>
  <c r="H42" i="3"/>
  <c r="H41" i="3"/>
  <c r="K493" i="3" l="1"/>
  <c r="K501" i="3"/>
  <c r="K509" i="3"/>
  <c r="K512" i="3"/>
  <c r="K504" i="3"/>
  <c r="K496" i="3"/>
  <c r="K488" i="3"/>
  <c r="K480" i="3"/>
  <c r="K508" i="3"/>
  <c r="K500" i="3"/>
  <c r="K492" i="3"/>
  <c r="K484" i="3"/>
  <c r="K381" i="3"/>
  <c r="K376" i="3"/>
  <c r="K383" i="3"/>
  <c r="K377" i="3"/>
  <c r="K380" i="3"/>
  <c r="J373" i="3"/>
  <c r="K373" i="3" s="1"/>
  <c r="J372" i="3"/>
  <c r="K372" i="3" s="1"/>
  <c r="J366" i="3"/>
  <c r="K366" i="3" s="1"/>
  <c r="J365" i="3"/>
  <c r="K365" i="3" s="1"/>
  <c r="J364" i="3"/>
  <c r="K364" i="3" s="1"/>
  <c r="J363" i="3"/>
  <c r="K363" i="3" s="1"/>
  <c r="J362" i="3"/>
  <c r="K362" i="3" s="1"/>
  <c r="J360" i="3"/>
  <c r="K360" i="3" s="1"/>
  <c r="J359" i="3"/>
  <c r="K359" i="3" s="1"/>
  <c r="J358" i="3"/>
  <c r="K358" i="3" s="1"/>
  <c r="J357" i="3"/>
  <c r="K357" i="3" s="1"/>
  <c r="J356" i="3"/>
  <c r="K356" i="3" s="1"/>
  <c r="J355" i="3"/>
  <c r="K355" i="3" s="1"/>
  <c r="J354" i="3"/>
  <c r="K354" i="3" s="1"/>
  <c r="J353" i="3"/>
  <c r="K353" i="3" s="1"/>
  <c r="J352" i="3"/>
  <c r="K352" i="3" s="1"/>
  <c r="J351" i="3"/>
  <c r="K351" i="3" s="1"/>
  <c r="J350" i="3"/>
  <c r="K350" i="3" s="1"/>
  <c r="J349" i="3"/>
  <c r="K349" i="3" s="1"/>
  <c r="J348" i="3"/>
  <c r="K348" i="3" s="1"/>
  <c r="J343" i="3"/>
  <c r="K343" i="3" s="1"/>
  <c r="J344" i="3"/>
  <c r="K344" i="3" s="1"/>
  <c r="J345" i="3"/>
  <c r="K345" i="3" s="1"/>
  <c r="J342" i="3"/>
  <c r="K342" i="3" s="1"/>
  <c r="J325" i="3"/>
  <c r="K325" i="3" s="1"/>
  <c r="J326" i="3"/>
  <c r="K326" i="3" s="1"/>
  <c r="J327" i="3"/>
  <c r="K327" i="3" s="1"/>
  <c r="J328" i="3"/>
  <c r="K328" i="3" s="1"/>
  <c r="J329" i="3"/>
  <c r="K329" i="3" s="1"/>
  <c r="J330" i="3"/>
  <c r="K330" i="3" s="1"/>
  <c r="J331" i="3"/>
  <c r="K331" i="3" s="1"/>
  <c r="J332" i="3"/>
  <c r="K332" i="3" s="1"/>
  <c r="J333" i="3"/>
  <c r="K333" i="3" s="1"/>
  <c r="J334" i="3"/>
  <c r="K334" i="3" s="1"/>
  <c r="J335" i="3"/>
  <c r="K335" i="3" s="1"/>
  <c r="J336" i="3"/>
  <c r="K336" i="3" s="1"/>
  <c r="J337" i="3"/>
  <c r="K337" i="3" s="1"/>
  <c r="J338" i="3"/>
  <c r="K338" i="3" s="1"/>
  <c r="J339" i="3"/>
  <c r="K339" i="3" s="1"/>
  <c r="J340" i="3"/>
  <c r="K340" i="3" s="1"/>
  <c r="J324" i="3"/>
  <c r="K324" i="3" s="1"/>
  <c r="J323" i="3"/>
  <c r="K323" i="3" s="1"/>
  <c r="J322" i="3"/>
  <c r="K322" i="3" s="1"/>
  <c r="J321" i="3"/>
  <c r="K321" i="3" s="1"/>
  <c r="J299" i="3"/>
  <c r="K299" i="3" s="1"/>
  <c r="J300" i="3"/>
  <c r="K300" i="3" s="1"/>
  <c r="J301" i="3"/>
  <c r="K301" i="3" s="1"/>
  <c r="J302" i="3"/>
  <c r="K302" i="3" s="1"/>
  <c r="J303" i="3"/>
  <c r="K303" i="3" s="1"/>
  <c r="J304" i="3"/>
  <c r="K304" i="3" s="1"/>
  <c r="J305" i="3"/>
  <c r="K305" i="3" s="1"/>
  <c r="J306" i="3"/>
  <c r="K306" i="3" s="1"/>
  <c r="J307" i="3"/>
  <c r="K307" i="3" s="1"/>
  <c r="J308" i="3"/>
  <c r="K308" i="3" s="1"/>
  <c r="J309" i="3"/>
  <c r="K309" i="3" s="1"/>
  <c r="J310" i="3"/>
  <c r="K310" i="3" s="1"/>
  <c r="J311" i="3"/>
  <c r="K311" i="3" s="1"/>
  <c r="J312" i="3"/>
  <c r="K312" i="3" s="1"/>
  <c r="J313" i="3"/>
  <c r="K313" i="3" s="1"/>
  <c r="J314" i="3"/>
  <c r="K314" i="3" s="1"/>
  <c r="J298" i="3"/>
  <c r="K298" i="3" s="1"/>
  <c r="J292" i="3"/>
  <c r="K292" i="3" s="1"/>
  <c r="J291" i="3"/>
  <c r="K291" i="3" s="1"/>
  <c r="J290" i="3"/>
  <c r="K290" i="3" s="1"/>
  <c r="J289" i="3"/>
  <c r="K289" i="3" s="1"/>
  <c r="J288" i="3"/>
  <c r="K288" i="3" s="1"/>
  <c r="J287" i="3"/>
  <c r="K287" i="3" s="1"/>
  <c r="J233" i="3"/>
  <c r="K233" i="3" s="1"/>
  <c r="J234" i="3"/>
  <c r="K234" i="3" s="1"/>
  <c r="J235" i="3"/>
  <c r="K235" i="3" s="1"/>
  <c r="J236" i="3"/>
  <c r="K236" i="3" s="1"/>
  <c r="J237" i="3"/>
  <c r="K237" i="3" s="1"/>
  <c r="J238" i="3"/>
  <c r="K238" i="3" s="1"/>
  <c r="J239" i="3"/>
  <c r="K239" i="3" s="1"/>
  <c r="J240" i="3"/>
  <c r="K240" i="3" s="1"/>
  <c r="J241" i="3"/>
  <c r="K241" i="3" s="1"/>
  <c r="J242" i="3"/>
  <c r="K242" i="3" s="1"/>
  <c r="J243" i="3"/>
  <c r="K243" i="3" s="1"/>
  <c r="J244" i="3"/>
  <c r="K244" i="3" s="1"/>
  <c r="J245" i="3"/>
  <c r="K245" i="3" s="1"/>
  <c r="J246" i="3"/>
  <c r="K246" i="3" s="1"/>
  <c r="J247" i="3"/>
  <c r="K247" i="3" s="1"/>
  <c r="J248" i="3"/>
  <c r="K248" i="3" s="1"/>
  <c r="J249" i="3"/>
  <c r="K249" i="3" s="1"/>
  <c r="J250" i="3"/>
  <c r="K250" i="3" s="1"/>
  <c r="J251" i="3"/>
  <c r="K251" i="3" s="1"/>
  <c r="J252" i="3"/>
  <c r="K252" i="3" s="1"/>
  <c r="J253" i="3"/>
  <c r="K253" i="3" s="1"/>
  <c r="J254" i="3"/>
  <c r="K254" i="3" s="1"/>
  <c r="J255" i="3"/>
  <c r="K255" i="3" s="1"/>
  <c r="J256" i="3"/>
  <c r="K256" i="3" s="1"/>
  <c r="J257" i="3"/>
  <c r="K257" i="3" s="1"/>
  <c r="J258" i="3"/>
  <c r="K258" i="3" s="1"/>
  <c r="J259" i="3"/>
  <c r="K259" i="3" s="1"/>
  <c r="J260" i="3"/>
  <c r="K260" i="3" s="1"/>
  <c r="J261" i="3"/>
  <c r="K261" i="3" s="1"/>
  <c r="J262" i="3"/>
  <c r="K262" i="3" s="1"/>
  <c r="J263" i="3"/>
  <c r="K263" i="3" s="1"/>
  <c r="J264" i="3"/>
  <c r="K264" i="3" s="1"/>
  <c r="J265" i="3"/>
  <c r="K265" i="3" s="1"/>
  <c r="J266" i="3"/>
  <c r="K266" i="3" s="1"/>
  <c r="J267" i="3"/>
  <c r="K267" i="3" s="1"/>
  <c r="J268" i="3"/>
  <c r="K268" i="3" s="1"/>
  <c r="J269" i="3"/>
  <c r="K269" i="3" s="1"/>
  <c r="J270" i="3"/>
  <c r="K270" i="3" s="1"/>
  <c r="J271" i="3"/>
  <c r="K271" i="3" s="1"/>
  <c r="J272" i="3"/>
  <c r="K272" i="3" s="1"/>
  <c r="J273" i="3"/>
  <c r="K273" i="3" s="1"/>
  <c r="J274" i="3"/>
  <c r="K274" i="3" s="1"/>
  <c r="J275" i="3"/>
  <c r="K275" i="3" s="1"/>
  <c r="J232" i="3"/>
  <c r="K232" i="3" s="1"/>
  <c r="J228" i="3"/>
  <c r="K228" i="3" s="1"/>
  <c r="J220" i="3"/>
  <c r="K220" i="3" s="1"/>
  <c r="J219" i="3"/>
  <c r="K219" i="3" s="1"/>
  <c r="J218" i="3"/>
  <c r="K218" i="3" s="1"/>
  <c r="J217" i="3"/>
  <c r="K217" i="3" s="1"/>
  <c r="J216" i="3"/>
  <c r="K216" i="3" s="1"/>
  <c r="J215" i="3"/>
  <c r="K215" i="3" s="1"/>
  <c r="J214" i="3"/>
  <c r="K214" i="3" s="1"/>
  <c r="J213" i="3"/>
  <c r="K213" i="3" s="1"/>
  <c r="J212" i="3"/>
  <c r="K212" i="3" s="1"/>
  <c r="J211" i="3"/>
  <c r="K211" i="3" s="1"/>
  <c r="J210" i="3"/>
  <c r="K210" i="3" s="1"/>
  <c r="J209" i="3"/>
  <c r="K209" i="3" s="1"/>
  <c r="J208" i="3"/>
  <c r="K208" i="3" s="1"/>
  <c r="J207" i="3"/>
  <c r="K207" i="3" s="1"/>
  <c r="J206" i="3"/>
  <c r="K206" i="3" s="1"/>
  <c r="J205" i="3"/>
  <c r="K205" i="3" s="1"/>
  <c r="J204" i="3"/>
  <c r="K204" i="3" s="1"/>
  <c r="J203" i="3"/>
  <c r="K203" i="3" s="1"/>
  <c r="J202" i="3"/>
  <c r="K202" i="3" s="1"/>
  <c r="J201" i="3"/>
  <c r="K201" i="3" s="1"/>
  <c r="J200" i="3"/>
  <c r="K200" i="3" s="1"/>
  <c r="J199" i="3"/>
  <c r="K199" i="3" s="1"/>
  <c r="J196" i="3"/>
  <c r="K196" i="3" s="1"/>
  <c r="J195" i="3"/>
  <c r="K195" i="3" s="1"/>
  <c r="J194" i="3"/>
  <c r="K194" i="3" s="1"/>
  <c r="J193" i="3"/>
  <c r="K193" i="3" s="1"/>
  <c r="J192" i="3"/>
  <c r="K192" i="3" s="1"/>
  <c r="J191" i="3"/>
  <c r="K191" i="3" s="1"/>
  <c r="J190" i="3"/>
  <c r="K190" i="3" s="1"/>
  <c r="J189" i="3"/>
  <c r="K189" i="3" s="1"/>
  <c r="J186" i="3"/>
  <c r="K186" i="3" s="1"/>
  <c r="J183" i="3"/>
  <c r="K183" i="3" s="1"/>
  <c r="J182" i="3"/>
  <c r="K182" i="3" s="1"/>
  <c r="J179" i="3"/>
  <c r="K179" i="3" s="1"/>
  <c r="J178" i="3"/>
  <c r="K178" i="3" s="1"/>
  <c r="J173" i="3"/>
  <c r="K173" i="3" s="1"/>
  <c r="J172" i="3"/>
  <c r="K172" i="3" s="1"/>
  <c r="J171" i="3"/>
  <c r="K171" i="3" s="1"/>
  <c r="J170" i="3"/>
  <c r="K170" i="3" s="1"/>
  <c r="J169" i="3"/>
  <c r="K169" i="3" s="1"/>
  <c r="J168" i="3"/>
  <c r="K168" i="3" s="1"/>
  <c r="J167" i="3"/>
  <c r="K167" i="3" s="1"/>
  <c r="J166" i="3"/>
  <c r="K166" i="3" s="1"/>
  <c r="J161" i="3"/>
  <c r="K161" i="3" s="1"/>
  <c r="J160" i="3"/>
  <c r="K160" i="3" s="1"/>
  <c r="J159" i="3"/>
  <c r="J158" i="3"/>
  <c r="J157" i="3"/>
  <c r="J156" i="3"/>
  <c r="J155" i="3"/>
  <c r="J154" i="3"/>
  <c r="J153" i="3"/>
  <c r="J152" i="3"/>
  <c r="J151" i="3"/>
  <c r="J150" i="3"/>
  <c r="K150" i="3" s="1"/>
  <c r="J149" i="3"/>
  <c r="J148" i="3"/>
  <c r="J147" i="3"/>
  <c r="J146" i="3"/>
  <c r="K146" i="3" s="1"/>
  <c r="J145" i="3"/>
  <c r="J141" i="3"/>
  <c r="J140" i="3"/>
  <c r="J139" i="3"/>
  <c r="J138" i="3"/>
  <c r="J137" i="3"/>
  <c r="J136" i="3"/>
  <c r="J135" i="3"/>
  <c r="J134" i="3"/>
  <c r="J133" i="3"/>
  <c r="J124" i="3"/>
  <c r="K124" i="3" s="1"/>
  <c r="J123" i="3"/>
  <c r="K123" i="3" s="1"/>
  <c r="J122" i="3"/>
  <c r="K122" i="3" s="1"/>
  <c r="J121" i="3"/>
  <c r="K121" i="3" s="1"/>
  <c r="J120" i="3"/>
  <c r="K120" i="3" s="1"/>
  <c r="J119" i="3"/>
  <c r="K119" i="3" s="1"/>
  <c r="J118" i="3"/>
  <c r="K118" i="3" s="1"/>
  <c r="J117" i="3"/>
  <c r="K117" i="3" s="1"/>
  <c r="J116" i="3"/>
  <c r="K116" i="3" s="1"/>
  <c r="J115" i="3"/>
  <c r="K115" i="3" s="1"/>
  <c r="J114" i="3"/>
  <c r="K114" i="3" s="1"/>
  <c r="J113" i="3"/>
  <c r="K113" i="3" s="1"/>
  <c r="J112" i="3"/>
  <c r="K112" i="3" s="1"/>
  <c r="J111" i="3"/>
  <c r="K111" i="3" s="1"/>
  <c r="J110" i="3"/>
  <c r="K110" i="3" s="1"/>
  <c r="J109" i="3"/>
  <c r="K109" i="3" s="1"/>
  <c r="J108" i="3"/>
  <c r="K108" i="3" s="1"/>
  <c r="J107" i="3"/>
  <c r="K107" i="3" s="1"/>
  <c r="J106" i="3"/>
  <c r="K106" i="3" s="1"/>
  <c r="J105" i="3"/>
  <c r="K105" i="3" s="1"/>
  <c r="J104" i="3"/>
  <c r="K104" i="3" s="1"/>
  <c r="J103" i="3"/>
  <c r="K103" i="3" s="1"/>
  <c r="J102" i="3"/>
  <c r="K102" i="3" s="1"/>
  <c r="J101" i="3"/>
  <c r="K101" i="3" s="1"/>
  <c r="J100" i="3"/>
  <c r="K100" i="3" s="1"/>
  <c r="J99" i="3"/>
  <c r="K99" i="3" s="1"/>
  <c r="J98" i="3"/>
  <c r="K98" i="3" s="1"/>
  <c r="J97" i="3"/>
  <c r="K97" i="3" s="1"/>
  <c r="J86" i="3"/>
  <c r="K86" i="3" s="1"/>
  <c r="J85" i="3"/>
  <c r="K85" i="3" s="1"/>
  <c r="J83" i="3"/>
  <c r="K83" i="3" s="1"/>
  <c r="J75" i="3"/>
  <c r="K75" i="3" s="1"/>
  <c r="J74" i="3"/>
  <c r="K74" i="3" s="1"/>
  <c r="J73" i="3"/>
  <c r="K73" i="3" s="1"/>
  <c r="J69" i="3"/>
  <c r="K69" i="3" s="1"/>
  <c r="J68" i="3"/>
  <c r="K68" i="3" s="1"/>
  <c r="J65" i="3"/>
  <c r="K65" i="3" s="1"/>
  <c r="J64" i="3"/>
  <c r="K64" i="3" s="1"/>
  <c r="J60" i="3"/>
  <c r="K60" i="3" s="1"/>
  <c r="J59" i="3"/>
  <c r="K59" i="3" s="1"/>
  <c r="J56" i="3"/>
  <c r="K56" i="3" s="1"/>
  <c r="J54" i="3"/>
  <c r="K54" i="3" s="1"/>
  <c r="J53" i="3"/>
  <c r="K53" i="3" s="1"/>
  <c r="J52" i="3"/>
  <c r="K52" i="3" s="1"/>
  <c r="J50" i="3"/>
  <c r="K50" i="3" s="1"/>
  <c r="J49" i="3"/>
  <c r="K49" i="3" s="1"/>
  <c r="J48" i="3"/>
  <c r="K48" i="3" s="1"/>
  <c r="J47" i="3"/>
  <c r="K47" i="3" s="1"/>
  <c r="J45" i="3"/>
  <c r="K45" i="3" s="1"/>
  <c r="J44" i="3"/>
  <c r="K44" i="3" s="1"/>
  <c r="J42" i="3"/>
  <c r="K42" i="3" s="1"/>
  <c r="J41" i="3"/>
  <c r="K41" i="3" s="1"/>
  <c r="J32" i="3"/>
  <c r="J31" i="3"/>
  <c r="J28" i="3"/>
  <c r="J27" i="3"/>
  <c r="J26" i="3"/>
  <c r="J25" i="3"/>
  <c r="J24" i="3"/>
  <c r="J23" i="3"/>
  <c r="J22" i="3"/>
  <c r="J21" i="3"/>
  <c r="J20" i="3"/>
  <c r="J19" i="3"/>
  <c r="J18" i="3"/>
  <c r="J17" i="3"/>
  <c r="J16" i="3"/>
  <c r="J15" i="3"/>
  <c r="K15" i="3" s="1"/>
  <c r="L15" i="3" s="1"/>
  <c r="J14" i="3"/>
  <c r="J13" i="3"/>
  <c r="J12" i="3"/>
  <c r="H32" i="3"/>
  <c r="H31" i="3"/>
  <c r="H28" i="3"/>
  <c r="H27" i="3"/>
  <c r="H19" i="3"/>
  <c r="H18" i="3"/>
  <c r="H17" i="3"/>
  <c r="H14" i="3"/>
  <c r="H13" i="3"/>
  <c r="L10" i="3"/>
  <c r="I755" i="3"/>
  <c r="I754" i="3"/>
  <c r="I753" i="3"/>
  <c r="I752" i="3"/>
  <c r="I751" i="3"/>
  <c r="I750" i="3"/>
  <c r="I749" i="3"/>
  <c r="I748" i="3"/>
  <c r="I747" i="3"/>
  <c r="I746" i="3"/>
  <c r="I745" i="3"/>
  <c r="I744" i="3"/>
  <c r="I743" i="3"/>
  <c r="I742" i="3"/>
  <c r="I741" i="3"/>
  <c r="I740" i="3"/>
  <c r="I739" i="3"/>
  <c r="I738" i="3"/>
  <c r="I737" i="3"/>
  <c r="I736" i="3"/>
  <c r="I735" i="3"/>
  <c r="I734" i="3"/>
  <c r="I733" i="3"/>
  <c r="I732" i="3"/>
  <c r="I731" i="3"/>
  <c r="I730" i="3"/>
  <c r="I729" i="3"/>
  <c r="I728" i="3"/>
  <c r="I727" i="3"/>
  <c r="I726" i="3"/>
  <c r="I725" i="3"/>
  <c r="I724" i="3"/>
  <c r="I723" i="3"/>
  <c r="I722" i="3"/>
  <c r="I721" i="3"/>
  <c r="I720" i="3"/>
  <c r="I719" i="3"/>
  <c r="I718" i="3"/>
  <c r="I662" i="3"/>
  <c r="I661" i="3"/>
  <c r="I660" i="3"/>
  <c r="I659" i="3"/>
  <c r="I658" i="3"/>
  <c r="I657" i="3"/>
  <c r="I656" i="3"/>
  <c r="I655" i="3"/>
  <c r="I654" i="3"/>
  <c r="I653" i="3"/>
  <c r="I652" i="3"/>
  <c r="I651" i="3"/>
  <c r="I650" i="3"/>
  <c r="I649" i="3"/>
  <c r="I648" i="3"/>
  <c r="I647" i="3"/>
  <c r="I646" i="3"/>
  <c r="I645" i="3"/>
  <c r="I644" i="3"/>
  <c r="I643" i="3"/>
  <c r="I642" i="3"/>
  <c r="I641" i="3"/>
  <c r="I640" i="3"/>
  <c r="I639" i="3"/>
  <c r="I638" i="3"/>
  <c r="I637" i="3"/>
  <c r="I636" i="3"/>
  <c r="I635" i="3"/>
  <c r="I634" i="3"/>
  <c r="I633" i="3"/>
  <c r="I632" i="3"/>
  <c r="I631" i="3"/>
  <c r="I630" i="3"/>
  <c r="I629" i="3"/>
  <c r="I628" i="3"/>
  <c r="I627" i="3"/>
  <c r="I626" i="3"/>
  <c r="I625" i="3"/>
  <c r="I624" i="3"/>
  <c r="I597" i="3"/>
  <c r="I596" i="3"/>
  <c r="I595" i="3"/>
  <c r="I594" i="3"/>
  <c r="I593" i="3"/>
  <c r="I592" i="3"/>
  <c r="I591" i="3"/>
  <c r="I590" i="3"/>
  <c r="I589" i="3"/>
  <c r="I588" i="3"/>
  <c r="I587" i="3"/>
  <c r="I586" i="3"/>
  <c r="I585" i="3"/>
  <c r="I584" i="3"/>
  <c r="I583" i="3"/>
  <c r="I582" i="3"/>
  <c r="I581" i="3"/>
  <c r="I580" i="3"/>
  <c r="I579" i="3"/>
  <c r="I578" i="3"/>
  <c r="I577" i="3"/>
  <c r="I576" i="3"/>
  <c r="I575" i="3"/>
  <c r="I574" i="3"/>
  <c r="I573" i="3"/>
  <c r="I572" i="3"/>
  <c r="I571" i="3"/>
  <c r="I570" i="3"/>
  <c r="I569" i="3"/>
  <c r="I568" i="3"/>
  <c r="I567" i="3"/>
  <c r="I566" i="3"/>
  <c r="I565" i="3"/>
  <c r="I564" i="3"/>
  <c r="I563" i="3"/>
  <c r="I562" i="3"/>
  <c r="I561" i="3"/>
  <c r="I560" i="3"/>
  <c r="I559" i="3"/>
  <c r="I558" i="3"/>
  <c r="I557" i="3"/>
  <c r="I556" i="3"/>
  <c r="I555" i="3"/>
  <c r="I554" i="3"/>
  <c r="I553" i="3"/>
  <c r="I552" i="3"/>
  <c r="I551" i="3"/>
  <c r="I550" i="3"/>
  <c r="I549" i="3"/>
  <c r="I548" i="3"/>
  <c r="I547" i="3"/>
  <c r="I546" i="3"/>
  <c r="I545" i="3"/>
  <c r="I544" i="3"/>
  <c r="I543" i="3"/>
  <c r="I542" i="3"/>
  <c r="I479" i="3"/>
  <c r="K479" i="3" s="1"/>
  <c r="I459" i="3"/>
  <c r="K459" i="3" s="1"/>
  <c r="I436" i="3"/>
  <c r="K436" i="3" s="1"/>
  <c r="I435" i="3"/>
  <c r="K435" i="3" s="1"/>
  <c r="I434" i="3"/>
  <c r="K434" i="3" s="1"/>
  <c r="I433" i="3"/>
  <c r="K433" i="3" s="1"/>
  <c r="I432" i="3"/>
  <c r="K432" i="3" s="1"/>
  <c r="I431" i="3"/>
  <c r="K431" i="3" s="1"/>
  <c r="I430" i="3"/>
  <c r="K430" i="3" s="1"/>
  <c r="I429" i="3"/>
  <c r="K429" i="3" s="1"/>
  <c r="I428" i="3"/>
  <c r="K428" i="3" s="1"/>
  <c r="I427" i="3"/>
  <c r="K427" i="3" s="1"/>
  <c r="I426" i="3"/>
  <c r="K426" i="3" s="1"/>
  <c r="I425" i="3"/>
  <c r="K425" i="3" s="1"/>
  <c r="I424" i="3"/>
  <c r="K424" i="3" s="1"/>
  <c r="I423" i="3"/>
  <c r="K423" i="3" s="1"/>
  <c r="I422" i="3"/>
  <c r="K422" i="3" s="1"/>
  <c r="I421" i="3"/>
  <c r="K421" i="3" s="1"/>
  <c r="I420" i="3"/>
  <c r="K420" i="3" s="1"/>
  <c r="I419" i="3"/>
  <c r="K419" i="3" s="1"/>
  <c r="I418" i="3"/>
  <c r="K418" i="3" s="1"/>
  <c r="I417" i="3"/>
  <c r="K417" i="3" s="1"/>
  <c r="I416" i="3"/>
  <c r="K416" i="3" s="1"/>
  <c r="I415" i="3"/>
  <c r="K415" i="3" s="1"/>
  <c r="I414" i="3"/>
  <c r="K414" i="3" s="1"/>
  <c r="I413" i="3"/>
  <c r="I159" i="3"/>
  <c r="H159" i="3" s="1"/>
  <c r="I158" i="3"/>
  <c r="H158" i="3" s="1"/>
  <c r="I157" i="3"/>
  <c r="H157" i="3" s="1"/>
  <c r="K157" i="3" s="1"/>
  <c r="I156" i="3"/>
  <c r="H156" i="3" s="1"/>
  <c r="I155" i="3"/>
  <c r="H155" i="3" s="1"/>
  <c r="K155" i="3" s="1"/>
  <c r="I154" i="3"/>
  <c r="H154" i="3" s="1"/>
  <c r="I153" i="3"/>
  <c r="H153" i="3" s="1"/>
  <c r="K153" i="3" s="1"/>
  <c r="I152" i="3"/>
  <c r="H152" i="3" s="1"/>
  <c r="I151" i="3"/>
  <c r="H151" i="3" s="1"/>
  <c r="K151" i="3" s="1"/>
  <c r="I149" i="3"/>
  <c r="H149" i="3" s="1"/>
  <c r="I148" i="3"/>
  <c r="H148" i="3" s="1"/>
  <c r="I147" i="3"/>
  <c r="H147" i="3" s="1"/>
  <c r="I145" i="3"/>
  <c r="H145" i="3" s="1"/>
  <c r="I144" i="3"/>
  <c r="H144" i="3" s="1"/>
  <c r="K144" i="3" s="1"/>
  <c r="I143" i="3"/>
  <c r="H143" i="3" s="1"/>
  <c r="K143" i="3" s="1"/>
  <c r="I142" i="3"/>
  <c r="H142" i="3" s="1"/>
  <c r="K142" i="3" s="1"/>
  <c r="I141" i="3"/>
  <c r="H141" i="3" s="1"/>
  <c r="I140" i="3"/>
  <c r="H140" i="3" s="1"/>
  <c r="I139" i="3"/>
  <c r="H139" i="3" s="1"/>
  <c r="I138" i="3"/>
  <c r="H138" i="3" s="1"/>
  <c r="I137" i="3"/>
  <c r="H137" i="3" s="1"/>
  <c r="I136" i="3"/>
  <c r="H136" i="3" s="1"/>
  <c r="I135" i="3"/>
  <c r="H135" i="3" s="1"/>
  <c r="I134" i="3"/>
  <c r="H134" i="3" s="1"/>
  <c r="I133" i="3"/>
  <c r="H133" i="3" s="1"/>
  <c r="I26" i="3"/>
  <c r="H26" i="3" s="1"/>
  <c r="I25" i="3"/>
  <c r="H25" i="3" s="1"/>
  <c r="I24" i="3"/>
  <c r="H24" i="3" s="1"/>
  <c r="I23" i="3"/>
  <c r="H23" i="3" s="1"/>
  <c r="I22" i="3"/>
  <c r="H22" i="3" s="1"/>
  <c r="I21" i="3"/>
  <c r="H21" i="3" s="1"/>
  <c r="I20" i="3"/>
  <c r="H20" i="3" s="1"/>
  <c r="I16" i="3"/>
  <c r="H16" i="3" s="1"/>
  <c r="I12" i="3"/>
  <c r="H12" i="3" s="1"/>
  <c r="K145" i="3" l="1"/>
  <c r="K21" i="3"/>
  <c r="L21" i="3" s="1"/>
  <c r="K23" i="3"/>
  <c r="L23" i="3" s="1"/>
  <c r="K25" i="3"/>
  <c r="L25" i="3" s="1"/>
  <c r="K16" i="3"/>
  <c r="L16" i="3" s="1"/>
  <c r="K134" i="3"/>
  <c r="K136" i="3"/>
  <c r="K138" i="3"/>
  <c r="K140" i="3"/>
  <c r="K147" i="3"/>
  <c r="K149" i="3"/>
  <c r="K159" i="3"/>
  <c r="K28" i="3"/>
  <c r="L28" i="3" s="1"/>
  <c r="K32" i="3"/>
  <c r="L32" i="3" s="1"/>
  <c r="K133" i="3"/>
  <c r="K135" i="3"/>
  <c r="K137" i="3"/>
  <c r="K139" i="3"/>
  <c r="K141" i="3"/>
  <c r="K148" i="3"/>
  <c r="K17" i="3"/>
  <c r="L17" i="3" s="1"/>
  <c r="K19" i="3"/>
  <c r="L19" i="3" s="1"/>
  <c r="K27" i="3"/>
  <c r="L27" i="3" s="1"/>
  <c r="K31" i="3"/>
  <c r="L31" i="3" s="1"/>
  <c r="K12" i="3"/>
  <c r="L12" i="3" s="1"/>
  <c r="K20" i="3"/>
  <c r="L20" i="3" s="1"/>
  <c r="K22" i="3"/>
  <c r="L22" i="3" s="1"/>
  <c r="K24" i="3"/>
  <c r="L24" i="3" s="1"/>
  <c r="K26" i="3"/>
  <c r="L26" i="3" s="1"/>
  <c r="K152" i="3"/>
  <c r="K154" i="3"/>
  <c r="K156" i="3"/>
  <c r="K158" i="3"/>
  <c r="K14" i="3"/>
  <c r="L14" i="3" s="1"/>
  <c r="K18" i="3"/>
  <c r="L18" i="3" s="1"/>
  <c r="K13" i="3"/>
  <c r="L13" i="3" s="1"/>
  <c r="I629" i="1"/>
  <c r="I628" i="1"/>
  <c r="I627" i="1"/>
  <c r="I626" i="1"/>
  <c r="I625" i="1"/>
  <c r="I422" i="1" l="1"/>
  <c r="I423" i="1"/>
  <c r="I424" i="1"/>
  <c r="I425" i="1"/>
  <c r="I155" i="1"/>
  <c r="I156" i="1"/>
  <c r="I157" i="1"/>
  <c r="I158" i="1"/>
  <c r="I159" i="1"/>
  <c r="I160" i="1"/>
  <c r="I135" i="1"/>
  <c r="I136" i="1"/>
  <c r="I137" i="1"/>
  <c r="I138" i="1"/>
  <c r="I139" i="1"/>
  <c r="I140" i="1"/>
  <c r="I141" i="1"/>
  <c r="I142" i="1"/>
  <c r="I143" i="1"/>
  <c r="I144" i="1"/>
  <c r="I145" i="1"/>
  <c r="I146" i="1"/>
  <c r="I148" i="1"/>
  <c r="I149" i="1"/>
  <c r="I150" i="1"/>
  <c r="I152" i="1"/>
  <c r="I153" i="1"/>
  <c r="I154" i="1"/>
  <c r="I134" i="1"/>
  <c r="I12" i="1"/>
  <c r="I17" i="1"/>
  <c r="I21" i="1"/>
  <c r="I22" i="1"/>
  <c r="I23" i="1"/>
  <c r="I24" i="1"/>
  <c r="I25" i="1"/>
  <c r="I26" i="1"/>
  <c r="I27" i="1"/>
  <c r="I426" i="1"/>
  <c r="I427" i="1"/>
  <c r="I428" i="1"/>
  <c r="I429" i="1"/>
  <c r="I430" i="1"/>
  <c r="I431" i="1"/>
  <c r="I432" i="1"/>
  <c r="I433" i="1"/>
  <c r="I434" i="1"/>
  <c r="I435" i="1"/>
  <c r="I436" i="1"/>
  <c r="I437" i="1"/>
  <c r="I460" i="1"/>
  <c r="I480" i="1"/>
  <c r="I481" i="1"/>
  <c r="I482" i="1"/>
  <c r="I483" i="1"/>
  <c r="I484" i="1"/>
  <c r="I485" i="1"/>
  <c r="I486" i="1"/>
  <c r="I487" i="1"/>
  <c r="I488" i="1"/>
  <c r="I489" i="1"/>
  <c r="I490" i="1"/>
  <c r="I491" i="1"/>
  <c r="I492" i="1"/>
  <c r="I493" i="1"/>
  <c r="I494" i="1"/>
  <c r="I495" i="1"/>
  <c r="I496" i="1"/>
  <c r="I497" i="1"/>
  <c r="I498" i="1"/>
  <c r="I499" i="1"/>
  <c r="I500" i="1"/>
  <c r="I501" i="1"/>
  <c r="I502" i="1"/>
  <c r="I503" i="1"/>
  <c r="I504" i="1"/>
  <c r="I505" i="1"/>
  <c r="I506" i="1"/>
  <c r="I507" i="1"/>
  <c r="I508" i="1"/>
  <c r="I509" i="1"/>
  <c r="I510" i="1"/>
  <c r="I511" i="1"/>
  <c r="I512" i="1"/>
  <c r="I513" i="1"/>
  <c r="I543" i="1"/>
  <c r="I544" i="1"/>
  <c r="I545" i="1"/>
  <c r="I546" i="1"/>
  <c r="I547" i="1"/>
  <c r="I548" i="1"/>
  <c r="I549" i="1"/>
  <c r="I550" i="1"/>
  <c r="I551" i="1"/>
  <c r="I552" i="1"/>
  <c r="I553" i="1"/>
  <c r="I554" i="1"/>
  <c r="I555" i="1"/>
  <c r="I556" i="1"/>
  <c r="I557" i="1"/>
  <c r="I558" i="1"/>
  <c r="I559" i="1"/>
  <c r="I560" i="1"/>
  <c r="I561" i="1"/>
  <c r="I562" i="1"/>
  <c r="I563" i="1"/>
  <c r="I564" i="1"/>
  <c r="I565" i="1"/>
  <c r="I566" i="1"/>
  <c r="I567" i="1"/>
  <c r="I568" i="1"/>
  <c r="I569" i="1"/>
  <c r="I570" i="1"/>
  <c r="I571" i="1"/>
  <c r="I572" i="1"/>
  <c r="I573" i="1"/>
  <c r="I574" i="1"/>
  <c r="I575" i="1"/>
  <c r="I576" i="1"/>
  <c r="I577" i="1"/>
  <c r="I578" i="1"/>
  <c r="I579" i="1"/>
  <c r="I580" i="1"/>
  <c r="I581" i="1"/>
  <c r="I582" i="1"/>
  <c r="I583" i="1"/>
  <c r="I584" i="1"/>
  <c r="I585" i="1"/>
  <c r="I586" i="1"/>
  <c r="I587" i="1"/>
  <c r="I588" i="1"/>
  <c r="I589" i="1"/>
  <c r="I590" i="1"/>
  <c r="I591" i="1"/>
  <c r="I592" i="1"/>
  <c r="I593" i="1"/>
  <c r="I594" i="1"/>
  <c r="I595" i="1"/>
  <c r="I596" i="1"/>
  <c r="I597" i="1"/>
  <c r="I598" i="1"/>
  <c r="I630" i="1"/>
  <c r="I631" i="1"/>
  <c r="I632" i="1"/>
  <c r="I633" i="1"/>
  <c r="I634" i="1"/>
  <c r="I635" i="1"/>
  <c r="I636" i="1"/>
  <c r="I637" i="1"/>
  <c r="I638" i="1"/>
  <c r="I639" i="1"/>
  <c r="I640" i="1"/>
  <c r="I641" i="1"/>
  <c r="I642" i="1"/>
  <c r="I643" i="1"/>
  <c r="I644" i="1"/>
  <c r="I645" i="1"/>
  <c r="I646" i="1"/>
  <c r="I647" i="1"/>
  <c r="I648" i="1"/>
  <c r="I649" i="1"/>
  <c r="I650" i="1"/>
  <c r="I651" i="1"/>
  <c r="I652" i="1"/>
  <c r="I653" i="1"/>
  <c r="I654" i="1"/>
  <c r="I655" i="1"/>
  <c r="I656" i="1"/>
  <c r="I657" i="1"/>
  <c r="I658" i="1"/>
  <c r="I659" i="1"/>
  <c r="I660" i="1"/>
  <c r="I661" i="1"/>
  <c r="I662" i="1"/>
  <c r="I663" i="1"/>
  <c r="I719" i="1"/>
  <c r="I720" i="1"/>
  <c r="I721" i="1"/>
  <c r="I722" i="1"/>
  <c r="I723" i="1"/>
  <c r="I724" i="1"/>
  <c r="I725" i="1"/>
  <c r="I726" i="1"/>
  <c r="I727" i="1"/>
  <c r="I728" i="1"/>
  <c r="I729" i="1"/>
  <c r="I730" i="1"/>
  <c r="I731" i="1"/>
  <c r="I732" i="1"/>
  <c r="I733" i="1"/>
  <c r="I734" i="1"/>
  <c r="I735" i="1"/>
  <c r="I736" i="1"/>
  <c r="I737" i="1"/>
  <c r="I738" i="1"/>
  <c r="I739" i="1"/>
  <c r="I740" i="1"/>
  <c r="I741" i="1"/>
  <c r="I742" i="1"/>
  <c r="I743" i="1"/>
  <c r="I744" i="1"/>
  <c r="I745" i="1"/>
  <c r="I746" i="1"/>
  <c r="I747" i="1"/>
  <c r="I748" i="1"/>
  <c r="I749" i="1"/>
  <c r="I750" i="1"/>
  <c r="I751" i="1"/>
  <c r="I752" i="1"/>
  <c r="I753" i="1"/>
  <c r="I754" i="1"/>
  <c r="I755" i="1"/>
  <c r="I756" i="1"/>
  <c r="H739" i="1" l="1"/>
  <c r="H738" i="1"/>
  <c r="H737" i="1"/>
  <c r="H736" i="1"/>
  <c r="H735" i="1"/>
  <c r="H731" i="1"/>
  <c r="H730" i="1"/>
  <c r="H729" i="1"/>
  <c r="H726" i="1"/>
  <c r="H642" i="1"/>
  <c r="H641" i="1"/>
  <c r="H640" i="1"/>
  <c r="H639" i="1"/>
  <c r="H638" i="1"/>
  <c r="H637" i="1"/>
  <c r="H636" i="1"/>
  <c r="H635" i="1"/>
  <c r="H629" i="1"/>
  <c r="H628" i="1"/>
  <c r="H627" i="1"/>
  <c r="H626" i="1"/>
  <c r="H625" i="1"/>
  <c r="H577" i="1"/>
  <c r="H576" i="1"/>
  <c r="H575" i="1"/>
  <c r="H574" i="1"/>
  <c r="H573" i="1"/>
  <c r="H572" i="1"/>
  <c r="H571" i="1"/>
  <c r="H570" i="1"/>
  <c r="H569" i="1"/>
  <c r="H568" i="1"/>
  <c r="H567" i="1"/>
  <c r="H566" i="1"/>
  <c r="H565" i="1"/>
  <c r="H560" i="1"/>
  <c r="H559" i="1"/>
  <c r="H555" i="1"/>
  <c r="H554" i="1"/>
  <c r="H553" i="1"/>
  <c r="G159" i="1"/>
  <c r="G158" i="1"/>
  <c r="G157" i="1"/>
  <c r="G156" i="1"/>
  <c r="G155" i="1"/>
  <c r="G154" i="1"/>
  <c r="G153" i="1"/>
  <c r="G152" i="1"/>
  <c r="G151" i="1"/>
  <c r="G150" i="1"/>
  <c r="G149" i="1"/>
  <c r="G148" i="1"/>
  <c r="G147" i="1"/>
  <c r="G146" i="1"/>
  <c r="G145" i="1"/>
  <c r="G143" i="1"/>
  <c r="G142" i="1"/>
  <c r="G141" i="1"/>
  <c r="G140" i="1"/>
  <c r="G139" i="1"/>
  <c r="G138" i="1"/>
  <c r="G137" i="1"/>
  <c r="G136" i="1"/>
  <c r="G135" i="1"/>
  <c r="G134" i="1"/>
  <c r="G87" i="1"/>
  <c r="G86" i="1"/>
  <c r="G84" i="1"/>
  <c r="G76" i="1"/>
  <c r="G75" i="1"/>
  <c r="G74" i="1"/>
  <c r="G70" i="1"/>
  <c r="G69" i="1"/>
  <c r="G66" i="1"/>
  <c r="G65" i="1"/>
  <c r="G62" i="1"/>
  <c r="G61" i="1"/>
  <c r="G60" i="1"/>
  <c r="G57" i="1"/>
  <c r="G55" i="1"/>
  <c r="G54" i="1"/>
  <c r="G53" i="1"/>
  <c r="G51" i="1"/>
  <c r="G50" i="1"/>
  <c r="G49" i="1"/>
  <c r="G48" i="1"/>
  <c r="G46" i="1"/>
  <c r="G45" i="1"/>
  <c r="G43" i="1"/>
  <c r="G42" i="1"/>
  <c r="G33" i="1"/>
  <c r="G32" i="1"/>
  <c r="G31" i="1"/>
  <c r="G30" i="1"/>
  <c r="G29" i="1"/>
  <c r="G28" i="1"/>
  <c r="G27" i="1"/>
  <c r="G26" i="1"/>
  <c r="G25" i="1"/>
  <c r="G24" i="1"/>
  <c r="G23" i="1"/>
  <c r="G22" i="1"/>
  <c r="G21" i="1"/>
  <c r="G20" i="1"/>
  <c r="G19" i="1"/>
  <c r="G18" i="1"/>
  <c r="G17" i="1"/>
  <c r="G16" i="1"/>
  <c r="G13" i="1"/>
  <c r="G12" i="1"/>
</calcChain>
</file>

<file path=xl/sharedStrings.xml><?xml version="1.0" encoding="utf-8"?>
<sst xmlns="http://schemas.openxmlformats.org/spreadsheetml/2006/main" count="5252" uniqueCount="852">
  <si>
    <t>WALTER SISULU MUNICIPALITY</t>
  </si>
  <si>
    <t xml:space="preserve">2020-2021 TARIFF LIST </t>
  </si>
  <si>
    <t>inflation Increase@ 4.6%</t>
  </si>
  <si>
    <t>REFUSE REMOVAL</t>
  </si>
  <si>
    <t>DESCRIPTION</t>
  </si>
  <si>
    <t>ITEM</t>
  </si>
  <si>
    <t>2019/20 vat inclusive</t>
  </si>
  <si>
    <t>2020/21 VAT INCLUSIVE</t>
  </si>
  <si>
    <t>Free Basic Services</t>
  </si>
  <si>
    <t>Multy dwelling per units (flats, body corporate) per unit</t>
  </si>
  <si>
    <t>RESIDENTIAL MIXED USE</t>
  </si>
  <si>
    <t>BUSINESSES (1 removal per week)</t>
  </si>
  <si>
    <t>commercial small (HAIR DRESSER, CELL PHONE SHOP)</t>
  </si>
  <si>
    <t>single phase</t>
  </si>
  <si>
    <t>commercial medium 1 removal /week(Liuor outlets, spots clubs, clothing shops, food shops)</t>
  </si>
  <si>
    <t>3 phase</t>
  </si>
  <si>
    <t xml:space="preserve">commercial medium (3 removals per week) </t>
  </si>
  <si>
    <t>KWh</t>
  </si>
  <si>
    <t>commercial large (once per week)</t>
  </si>
  <si>
    <t>commercial large (3 removals per week - Shopping complex)</t>
  </si>
  <si>
    <t>special once off removal per load INDUSTRIAL</t>
  </si>
  <si>
    <t>GOVERNMENT DEPARTMENTS</t>
  </si>
  <si>
    <t>SPECIAL REMOVAL PER COLLECTION - resedential</t>
  </si>
  <si>
    <t>Garden refuse per load</t>
  </si>
  <si>
    <t>Building rubble per load/RUBBLE PER LOAD</t>
  </si>
  <si>
    <t>Rancen Investment (Shoprite Complex 3 removals per week))</t>
  </si>
  <si>
    <t>Skip</t>
  </si>
  <si>
    <t>Skip at Old Age Homes (per removal)</t>
  </si>
  <si>
    <t>SUNDRY CHARGES</t>
  </si>
  <si>
    <t>Condemnation (disposal of Food, animals, drugs etc</t>
  </si>
  <si>
    <t>Augmentation Fees - Refuse</t>
  </si>
  <si>
    <t>baseline</t>
  </si>
  <si>
    <t>vat exclusive</t>
  </si>
  <si>
    <t>ELECTRICITY</t>
  </si>
  <si>
    <t xml:space="preserve">INDIGENT </t>
  </si>
  <si>
    <t>Free 50 electricity units to indigent households</t>
  </si>
  <si>
    <t>Consumer deposit-conventional</t>
  </si>
  <si>
    <t>Equal two consumption</t>
  </si>
  <si>
    <t>Consumer deposit-prepaid residential</t>
  </si>
  <si>
    <t>Consumer deposit-prepaid businesses</t>
  </si>
  <si>
    <t>Transfer of deposit pay up to</t>
  </si>
  <si>
    <t>Connection/Disconnection( non defaulter or owner request)</t>
  </si>
  <si>
    <t>Disconnection/Reconnection fee (non payment of account/defaulter)</t>
  </si>
  <si>
    <t>Additional Consumer deposit (defaulter)</t>
  </si>
  <si>
    <t>equal to one month's account as rendered or as determined by the CFO calculated on the average of the account. Whichever the highest.</t>
  </si>
  <si>
    <t>Temporary connection</t>
  </si>
  <si>
    <t>Temporary disconnections</t>
  </si>
  <si>
    <t>Special readings</t>
  </si>
  <si>
    <t>Testing of meters ( 50% refundable should accuracy be less than 3%)</t>
  </si>
  <si>
    <t>Single phase prepaid meter</t>
  </si>
  <si>
    <t>Cost  + 30%</t>
  </si>
  <si>
    <t>Installation of prepaid</t>
  </si>
  <si>
    <t>Availibility charges on undeveloped erven residential( per annum)</t>
  </si>
  <si>
    <t>Availibility charges on undeveloped erven commercial( PER annum)</t>
  </si>
  <si>
    <t>Three phase prepaid meter</t>
  </si>
  <si>
    <t>Deposit for temporary connection</t>
  </si>
  <si>
    <t>ELECTRICITY FINES - DEFAULTERS</t>
  </si>
  <si>
    <t>Domestic</t>
  </si>
  <si>
    <t>1st Offence</t>
  </si>
  <si>
    <t>2nd Offence</t>
  </si>
  <si>
    <t>3rd Offence and more</t>
  </si>
  <si>
    <t>12000 and or permanent disconnectiondiscression of CFO</t>
  </si>
  <si>
    <t>Business</t>
  </si>
  <si>
    <t xml:space="preserve">Tampering business </t>
  </si>
  <si>
    <t>15000 and or permanent disconnection</t>
  </si>
  <si>
    <t>Business- Bulk</t>
  </si>
  <si>
    <t>20000 and or permanent disconnection</t>
  </si>
  <si>
    <t>CALL OUTS OF COUNCIL OFFICIALS</t>
  </si>
  <si>
    <t>Call out fee</t>
  </si>
  <si>
    <t>During working hours</t>
  </si>
  <si>
    <t>Outside working hours</t>
  </si>
  <si>
    <t>Additional Inspections</t>
  </si>
  <si>
    <t>NEW CONNECTIONS</t>
  </si>
  <si>
    <t>single phase, underground to meter box</t>
  </si>
  <si>
    <t>actual cost plus 30%</t>
  </si>
  <si>
    <t xml:space="preserve">New connections </t>
  </si>
  <si>
    <t>three phase(4 wire) underground</t>
  </si>
  <si>
    <t>all connections to any building</t>
  </si>
  <si>
    <t>Three phase(4 wire) as above more than 40</t>
  </si>
  <si>
    <t>and less than 100 kva</t>
  </si>
  <si>
    <t>PLUS….per kva of estimated load</t>
  </si>
  <si>
    <t>Upgrade of electricity</t>
  </si>
  <si>
    <t>Builders connections - temporary less than 20 amperre - single</t>
  </si>
  <si>
    <t>Builders connections - temporary more than 20 amperre - 3 phase</t>
  </si>
  <si>
    <t>Upgrading from 20A to 60A</t>
  </si>
  <si>
    <t>Second meter on the same dwelling</t>
  </si>
  <si>
    <t>Change conventional to pre-paid meter</t>
  </si>
  <si>
    <t>Transfer of pre-paid meter</t>
  </si>
  <si>
    <t>Removal/Repositioning of kiosk</t>
  </si>
  <si>
    <t>A prospective consumer must complete an official application form, formally requesting the Municipality to connect her/him to the Municipality’s service supply lines. The Municipal Manager may from time to time require any existing consumer to complete a new application form. Completed application forms will be used, amongst other things, to categorise customers according to credit risk and to determine relevant levels of services and deposits required.</t>
  </si>
  <si>
    <t>PROPERTY RATES</t>
  </si>
  <si>
    <t>2019/20 vat exclusive</t>
  </si>
  <si>
    <t>2020/21vat exclusive</t>
  </si>
  <si>
    <t>*</t>
  </si>
  <si>
    <t>Industrial properties</t>
  </si>
  <si>
    <t>Public Benefits Organisation properties</t>
  </si>
  <si>
    <t>unknown to the municipality</t>
  </si>
  <si>
    <t>Municipal properties</t>
  </si>
  <si>
    <t>Formal and Informal Settlements</t>
  </si>
  <si>
    <t xml:space="preserve">Vacant properties - </t>
  </si>
  <si>
    <t>Mining properties</t>
  </si>
  <si>
    <t>Churches</t>
  </si>
  <si>
    <t>Small Holding- Agriculture</t>
  </si>
  <si>
    <t>Communal Land</t>
  </si>
  <si>
    <t>Restitution and Redistribution Properties</t>
  </si>
  <si>
    <t>Protected Areas</t>
  </si>
  <si>
    <t>National Monuments/Heritage Sites</t>
  </si>
  <si>
    <t>Farms used for Agricultural will receive a 70% rebate on the rates levied on market value</t>
  </si>
  <si>
    <t>CEMETERIES</t>
  </si>
  <si>
    <t>CEMETRIES</t>
  </si>
  <si>
    <t>2018/19 vat inclusive</t>
  </si>
  <si>
    <t>WALTER SISULU</t>
  </si>
  <si>
    <t>Grave site</t>
  </si>
  <si>
    <t xml:space="preserve">ALIWAL NORTH </t>
  </si>
  <si>
    <t xml:space="preserve">Hilton </t>
  </si>
  <si>
    <t>Dukathole</t>
  </si>
  <si>
    <t>Jamestown</t>
  </si>
  <si>
    <t>Masakhane</t>
  </si>
  <si>
    <t xml:space="preserve">new cemetary </t>
  </si>
  <si>
    <t>Burgersdorp, Venterstad, Lyceumville, Steynsburg, Nozizwe, Khayamnandi</t>
  </si>
  <si>
    <t>Extra Depth</t>
  </si>
  <si>
    <t xml:space="preserve">Charge for person outside </t>
  </si>
  <si>
    <t xml:space="preserve">Adult graves   Grave Plot </t>
  </si>
  <si>
    <t>Dig &amp; Fill Grave</t>
  </si>
  <si>
    <t>Dig Grave</t>
  </si>
  <si>
    <t>Fill Grave</t>
  </si>
  <si>
    <t>Reinter &amp; Fill Grave</t>
  </si>
  <si>
    <t>Children graves   Grave Plot</t>
  </si>
  <si>
    <t>Other   Niche (single)</t>
  </si>
  <si>
    <t>Niche (double)</t>
  </si>
  <si>
    <t xml:space="preserve">           Tombstone Application</t>
  </si>
  <si>
    <t xml:space="preserve">           Wall of Remembrance</t>
  </si>
  <si>
    <t xml:space="preserve">  Kerbing</t>
  </si>
  <si>
    <t xml:space="preserve">    Barrier Stones per metre</t>
  </si>
  <si>
    <t xml:space="preserve">    Roll Over Stones per metre</t>
  </si>
  <si>
    <t>SUNDRIES</t>
  </si>
  <si>
    <t>Street Parking Impound of vehicles)</t>
  </si>
  <si>
    <t>- Abandoned vehicles per day</t>
  </si>
  <si>
    <t>- Storage (impound) of vehicles per day</t>
  </si>
  <si>
    <t xml:space="preserve">    'First time offenders</t>
  </si>
  <si>
    <t xml:space="preserve">    'Second time offenders</t>
  </si>
  <si>
    <t xml:space="preserve">    'Third time offenders</t>
  </si>
  <si>
    <t>Postage</t>
  </si>
  <si>
    <t>Call outs Council officials after hours</t>
  </si>
  <si>
    <t>Landing fees</t>
  </si>
  <si>
    <t>sundry amount</t>
  </si>
  <si>
    <t>PROTECTION SERVICE BY TRAFFIC</t>
  </si>
  <si>
    <t>Towage fees</t>
  </si>
  <si>
    <t>Storage fees per day (Sold after 3 months)</t>
  </si>
  <si>
    <t>Cost +30% +VAT</t>
  </si>
  <si>
    <t>Storage fees per day  - exceeding 30 days</t>
  </si>
  <si>
    <t>Traffic Assistance</t>
  </si>
  <si>
    <t>Events (Per Hour)</t>
  </si>
  <si>
    <t>Funerals (Flat Rate)</t>
  </si>
  <si>
    <t>Fines</t>
  </si>
  <si>
    <t>Fines (Video Camera</t>
  </si>
  <si>
    <t>Sundry amount + Vat</t>
  </si>
  <si>
    <t>FINANCE:</t>
  </si>
  <si>
    <t>Cheques refer to drawer</t>
  </si>
  <si>
    <t>Photo copies</t>
  </si>
  <si>
    <t xml:space="preserve">  Black</t>
  </si>
  <si>
    <t xml:space="preserve">    A3</t>
  </si>
  <si>
    <t xml:space="preserve">    A4</t>
  </si>
  <si>
    <t>Colour     A3</t>
  </si>
  <si>
    <t xml:space="preserve">              A4 </t>
  </si>
  <si>
    <t xml:space="preserve">                      Supplementary list (Per page)</t>
  </si>
  <si>
    <t xml:space="preserve">                      Address Labels (Per page)   </t>
  </si>
  <si>
    <t>Search fees</t>
  </si>
  <si>
    <t>Search for info not on register</t>
  </si>
  <si>
    <t>Search for info on register</t>
  </si>
  <si>
    <t>Search for info on deeds &amp; documents</t>
  </si>
  <si>
    <t>Search for info on outstanding acc.</t>
  </si>
  <si>
    <t>Search for info not covered above</t>
  </si>
  <si>
    <t>Administration Fee - Clearance certificate</t>
  </si>
  <si>
    <t>Deposit Poster against pole (Refundable if removed)</t>
  </si>
  <si>
    <t>Address list per area only electronic</t>
  </si>
  <si>
    <t>Valuation roll per area only electronic</t>
  </si>
  <si>
    <t>Letter of Good standing</t>
  </si>
  <si>
    <t>Tender Deposits R1 to R1million</t>
  </si>
  <si>
    <t>Tender Deposits R1million and more</t>
  </si>
  <si>
    <t>Proof of Residence</t>
  </si>
  <si>
    <t>Community Services</t>
  </si>
  <si>
    <t>Cleaning of overgrown erven(shovel)</t>
  </si>
  <si>
    <t xml:space="preserve">Brush cutter per hour </t>
  </si>
  <si>
    <t xml:space="preserve">per m2 </t>
  </si>
  <si>
    <t>Encroachments (per annum)</t>
  </si>
  <si>
    <t>Faxes send per folio</t>
  </si>
  <si>
    <t>Photostats per folio/page - A4 (Black/White)</t>
  </si>
  <si>
    <t>see Revenue Section photo copies</t>
  </si>
  <si>
    <t>Photostats per folio/page - A3 (Black/White)</t>
  </si>
  <si>
    <t>BUILDING PLAN FEES</t>
  </si>
  <si>
    <t>PLANNING &amp; DEVELOPMENT</t>
  </si>
  <si>
    <t>Minor building applications (&lt; 10m²)</t>
  </si>
  <si>
    <t>Basic charge per plan (VAT INCLUSIVE)</t>
  </si>
  <si>
    <t>That the plan approval fees be calculated on a flat rate 0.2% of the project value based on the following per square meter value (VAT Exclusive)</t>
  </si>
  <si>
    <t>Dwelling</t>
  </si>
  <si>
    <t>Outbuilding</t>
  </si>
  <si>
    <t>Flat, townhouse</t>
  </si>
  <si>
    <t>Shops and Hotels</t>
  </si>
  <si>
    <t>Offices</t>
  </si>
  <si>
    <t>Carports</t>
  </si>
  <si>
    <t>Swimming Pools</t>
  </si>
  <si>
    <t>Patios/pergolas and sun decks</t>
  </si>
  <si>
    <t>Factories and Warehouses</t>
  </si>
  <si>
    <t>Drainage only plans</t>
  </si>
  <si>
    <t>Garden Walls and Fixed Fences</t>
  </si>
  <si>
    <t xml:space="preserve">   0 -  50 m²</t>
  </si>
  <si>
    <t>51 - 100 m²</t>
  </si>
  <si>
    <t>101 - 150 m²</t>
  </si>
  <si>
    <t>151 - 200 m²</t>
  </si>
  <si>
    <t>for each additional 10 m² or part thereof up to 3000 m²</t>
  </si>
  <si>
    <t>greater than 3001 m² per 500 m² or part thereof</t>
  </si>
  <si>
    <t>Turbines/cell phone tower</t>
  </si>
  <si>
    <t>Per Turbine</t>
  </si>
  <si>
    <t>Any structure additional to turbine</t>
  </si>
  <si>
    <t xml:space="preserve">  0 - 1000 m²</t>
  </si>
  <si>
    <t>Revised plan</t>
  </si>
  <si>
    <t>RDP Housing/Sub-economic</t>
  </si>
  <si>
    <t>Other</t>
  </si>
  <si>
    <t>Re-Inspection Fees</t>
  </si>
  <si>
    <t>RDP  Housing/Sub-economic</t>
  </si>
  <si>
    <t>Penalty inspection fees</t>
  </si>
  <si>
    <t>Erf dimensions or zoning information per A4</t>
  </si>
  <si>
    <t>Deed Search and Copy of Title Deed</t>
  </si>
  <si>
    <t>Colour     A0</t>
  </si>
  <si>
    <t>Building Deposits</t>
  </si>
  <si>
    <t>Where possible, building deposits are placed on on a debtor's account relevant to the applicable erf, alternatively the suspense account is utilized</t>
  </si>
  <si>
    <t>Single res. building smaller than 50 m²</t>
  </si>
  <si>
    <t>Single res. building above 50 m²</t>
  </si>
  <si>
    <t>RDP Housing and Informal housing smaller than 50 m²</t>
  </si>
  <si>
    <t>RDP Housing and Informalhousing above 50 m²</t>
  </si>
  <si>
    <t>Other zonings (Excl. Single res. And RDP Housing and Informal Housing)</t>
  </si>
  <si>
    <t>Penalties</t>
  </si>
  <si>
    <t>Building without approval</t>
  </si>
  <si>
    <t>Whenever a building or structure is erected without the prescribed building plans a penalty of 4 times the building plan fees will be payable.</t>
  </si>
  <si>
    <t>4x building plan fee</t>
  </si>
  <si>
    <t>Inspection Fees</t>
  </si>
  <si>
    <t>No inspection called for - all zonings (per inspection)</t>
  </si>
  <si>
    <t>Advertising Tariffs</t>
  </si>
  <si>
    <t>Annual rent tourism boards</t>
  </si>
  <si>
    <t>Tourism boards : Application</t>
  </si>
  <si>
    <t>Advertising boards confiscated per board &lt;1m²</t>
  </si>
  <si>
    <t>Advertising boards confiscated per board &gt;1m²</t>
  </si>
  <si>
    <t>Business advertising application &lt; 1m²</t>
  </si>
  <si>
    <t>Business advertising application between 1m² and 5 m²</t>
  </si>
  <si>
    <t>Business advertising application &gt; 5m²</t>
  </si>
  <si>
    <t>Municipal roads reserve advertising costs per month &gt; 1m²</t>
  </si>
  <si>
    <t>Business advertising cost between 1m² and 5 m² - monthly</t>
  </si>
  <si>
    <t>Election Posters (Per Party / Per Candidate / Per Ward)</t>
  </si>
  <si>
    <t>Advertising Trailers (Per Month or part thereof)</t>
  </si>
  <si>
    <t>Illuminated street signs</t>
  </si>
  <si>
    <t>Poster advertising (Max 100 posters)</t>
  </si>
  <si>
    <t>Sundry Income</t>
  </si>
  <si>
    <t>Plus VAT</t>
  </si>
  <si>
    <t>Minimum plan approval fee (R 304.90VAT B38Exclusive)</t>
  </si>
  <si>
    <t>TOWN PLANNING</t>
  </si>
  <si>
    <t>Application for concent use - Application Fee</t>
  </si>
  <si>
    <t>Application for rezoning</t>
  </si>
  <si>
    <t xml:space="preserve">      2 501 - 5 000 sqm</t>
  </si>
  <si>
    <t xml:space="preserve">      5001 - 10 000 sqm</t>
  </si>
  <si>
    <t xml:space="preserve">      1 ha - 5 ha</t>
  </si>
  <si>
    <t xml:space="preserve"> - erven smaller than 500sqm</t>
  </si>
  <si>
    <t xml:space="preserve"> - erven 501sqm - 750 sqm</t>
  </si>
  <si>
    <t xml:space="preserve"> - erven larger than 750 sqm</t>
  </si>
  <si>
    <t>- Departures from building lines</t>
  </si>
  <si>
    <t>- Departures other than building lines, spaza shops &amp; occupational use</t>
  </si>
  <si>
    <t>Application for removal of restrictions</t>
  </si>
  <si>
    <t>Zoning Certificate</t>
  </si>
  <si>
    <t>Extension of time</t>
  </si>
  <si>
    <t>Amendments to existing subdivisions and rezoning</t>
  </si>
  <si>
    <t>Town Planning scheme CD</t>
  </si>
  <si>
    <t>Monthly tariff approved mixed use departure</t>
  </si>
  <si>
    <t>- Departures - erven smaller than 500sqm</t>
  </si>
  <si>
    <t>- Erven 501sqm - 750 sqm metre</t>
  </si>
  <si>
    <t>- Erven over 750 sqm and more</t>
  </si>
  <si>
    <t>COMBINED APPLICATIONS</t>
  </si>
  <si>
    <t>Combined Application : Rezoning, Sub-Division, Departure (Into 2 Erven)</t>
  </si>
  <si>
    <t>Combined Application : Rezoning, Sub-Division, Departure  (Into 3 - 250 Erven)</t>
  </si>
  <si>
    <t>Combined Application : Rezoning, Sub-Division, Departure (Into 251 - 1000 Erven)</t>
  </si>
  <si>
    <t>Combined Application : Rezoning, Sub-Division, Departure  (Into &gt; 1000 Erven)</t>
  </si>
  <si>
    <t>All State/Municipal Projects/Applcations are exempt from application fees</t>
  </si>
  <si>
    <t>Removal of restrictive title deed conditions</t>
  </si>
  <si>
    <t>Removal of restrictive title deed conditions and Departure</t>
  </si>
  <si>
    <t>Consent use application : Other</t>
  </si>
  <si>
    <t>Consent use application : RDP Housing/erven smaller than 250m²</t>
  </si>
  <si>
    <t>Site Development Plan Submission</t>
  </si>
  <si>
    <t>Application for exemption from Municipal Approval (Sec 66 SPLUM by-law)</t>
  </si>
  <si>
    <t>Occupational Practice - Other Rights</t>
  </si>
  <si>
    <t>Application for Appeal</t>
  </si>
  <si>
    <t>Amendment, deletion or addition of conditions  i.r.o. existing approval</t>
  </si>
  <si>
    <t>Approval/ amendment of constitution of an 'owners' association</t>
  </si>
  <si>
    <t>Determination of Zoning - Sec 181 of Splum by-law</t>
  </si>
  <si>
    <t>Amendment of Subdivision Plan - Sec 57 Splum by-law</t>
  </si>
  <si>
    <t>Consolidation</t>
  </si>
  <si>
    <t>APPLICATION FOR SUB- DIVISION</t>
  </si>
  <si>
    <t>Sub-division application : Other (Into 2 Erven)</t>
  </si>
  <si>
    <t>Sub-division application : Other (Into 3 - 250 Erven)</t>
  </si>
  <si>
    <t>Sub-division application : Other (Into 251 - 1000 Erven)</t>
  </si>
  <si>
    <t>Sub-division application : Other (Into &gt; 1000 Erven)</t>
  </si>
  <si>
    <t>Sub-division application : RDP Housing/erven smaller than 250m²</t>
  </si>
  <si>
    <t>POUND FEES</t>
  </si>
  <si>
    <t>Sustenance Fees-per day</t>
  </si>
  <si>
    <t xml:space="preserve">   Horses,cattle &amp; Pigs per head</t>
  </si>
  <si>
    <t xml:space="preserve">   Sheep &amp; goats per head</t>
  </si>
  <si>
    <t>Delivary Fee/km per head</t>
  </si>
  <si>
    <t>sundrie amount from provider</t>
  </si>
  <si>
    <t>Trespass Fees-per day per head</t>
  </si>
  <si>
    <t xml:space="preserve">   horses, cattle &amp; pigs (minimum)</t>
  </si>
  <si>
    <t xml:space="preserve">  Sheep  &amp; Goats (minimum)</t>
  </si>
  <si>
    <t>Large/small unit/head each</t>
  </si>
  <si>
    <t>Driving fees per head/single</t>
  </si>
  <si>
    <t>Custody</t>
  </si>
  <si>
    <t>Small stock per unit per month</t>
  </si>
  <si>
    <t>Large stock per unit per month</t>
  </si>
  <si>
    <t>Municipal PROPERTIES &amp; BUILDINGS</t>
  </si>
  <si>
    <t>RENTALS</t>
  </si>
  <si>
    <t>PROPERTY</t>
  </si>
  <si>
    <t>Camp B12</t>
  </si>
  <si>
    <t>market related</t>
  </si>
  <si>
    <t>Camp B13</t>
  </si>
  <si>
    <t>Camp B14</t>
  </si>
  <si>
    <t>Camp B15</t>
  </si>
  <si>
    <t xml:space="preserve">Camp B16 </t>
  </si>
  <si>
    <t>Camp B17</t>
  </si>
  <si>
    <t xml:space="preserve"> Camp B18</t>
  </si>
  <si>
    <t>Camp B19</t>
  </si>
  <si>
    <t>Camp B20</t>
  </si>
  <si>
    <t>Camp B21</t>
  </si>
  <si>
    <t>Camp B22</t>
  </si>
  <si>
    <t>Camp B23</t>
  </si>
  <si>
    <t>Camp B24</t>
  </si>
  <si>
    <t>Camps K55 -K59</t>
  </si>
  <si>
    <t>Camp KE9</t>
  </si>
  <si>
    <t>Camp KE25/26</t>
  </si>
  <si>
    <t>Camp KE27-30</t>
  </si>
  <si>
    <t>Maizefield farm</t>
  </si>
  <si>
    <t>Maizefield</t>
  </si>
  <si>
    <t>Tennerife Farm</t>
  </si>
  <si>
    <t>Tennerife</t>
  </si>
  <si>
    <t>Fonteinkloof</t>
  </si>
  <si>
    <t>Ruigtefontein</t>
  </si>
  <si>
    <t>Nerina Court 1</t>
  </si>
  <si>
    <t>Nerina  Court 3</t>
  </si>
  <si>
    <t>Nerina Court 15</t>
  </si>
  <si>
    <t>Nerina Court17</t>
  </si>
  <si>
    <t>Disa Court 5</t>
  </si>
  <si>
    <t>Disa Court 7</t>
  </si>
  <si>
    <t>Disa Court 9</t>
  </si>
  <si>
    <t>Disa Court 11</t>
  </si>
  <si>
    <t>Protea Court 13</t>
  </si>
  <si>
    <t>Protea Court 15</t>
  </si>
  <si>
    <t>Protea Court 17</t>
  </si>
  <si>
    <t>Protea Court 19</t>
  </si>
  <si>
    <t>Airfield Hangar</t>
  </si>
  <si>
    <t>Carports Bankstr</t>
  </si>
  <si>
    <t>SAP Sportklub</t>
  </si>
  <si>
    <t>per contract</t>
  </si>
  <si>
    <t>Tennis Courts</t>
  </si>
  <si>
    <t>Golfcourse</t>
  </si>
  <si>
    <t>Shooting Range</t>
  </si>
  <si>
    <t>Bowling Club</t>
  </si>
  <si>
    <t>Dukath Mun Office</t>
  </si>
  <si>
    <t>BACA'S RES</t>
  </si>
  <si>
    <t>Ambulance Depot</t>
  </si>
  <si>
    <t>Clinic Block E</t>
  </si>
  <si>
    <t>Beerhall Dukathole</t>
  </si>
  <si>
    <t>Kingsdrive</t>
  </si>
  <si>
    <t>Johannastr 10</t>
  </si>
  <si>
    <t>Poly-Clinic</t>
  </si>
  <si>
    <t>Johannastr 8</t>
  </si>
  <si>
    <t>Dan Pienaar 9</t>
  </si>
  <si>
    <t>Nursery</t>
  </si>
  <si>
    <t>Roundtable</t>
  </si>
  <si>
    <t>ROOM 23</t>
  </si>
  <si>
    <t>Uitkyk Zandftn</t>
  </si>
  <si>
    <t xml:space="preserve">Rental per 1 hectare of garden land on commonage farms </t>
  </si>
  <si>
    <t>Commonage</t>
  </si>
  <si>
    <t xml:space="preserve">TV Reception </t>
  </si>
  <si>
    <t>Comdo office yard</t>
  </si>
  <si>
    <t>Wepener 41</t>
  </si>
  <si>
    <t xml:space="preserve">Clubhouse </t>
  </si>
  <si>
    <t>Site</t>
  </si>
  <si>
    <t>Railway House</t>
  </si>
  <si>
    <t>Erf 467</t>
  </si>
  <si>
    <t>Top floor</t>
  </si>
  <si>
    <t>Erf 15</t>
  </si>
  <si>
    <t>Weltevrede</t>
  </si>
  <si>
    <t>Gardens camp</t>
  </si>
  <si>
    <t>Spa Flats B &amp; C  FLATS</t>
  </si>
  <si>
    <t>Damage deposit</t>
  </si>
  <si>
    <t>RENTAL</t>
  </si>
  <si>
    <t xml:space="preserve"> Additional Vehicles pay full tariff per day.</t>
  </si>
  <si>
    <t>Spa Flats</t>
  </si>
  <si>
    <t>Spa Flat</t>
  </si>
  <si>
    <t xml:space="preserve">Spa Flat </t>
  </si>
  <si>
    <t>OB Flats</t>
  </si>
  <si>
    <t>Island Spa</t>
  </si>
  <si>
    <t>Holiday Chalet</t>
  </si>
  <si>
    <t>House opposite the Spa 9 Dan Pienaar</t>
  </si>
  <si>
    <t>House Rent</t>
  </si>
  <si>
    <t>HALOMA HOUSES(7)</t>
  </si>
  <si>
    <t>HOUSE NR 160</t>
  </si>
  <si>
    <t>HOUSE NR 161</t>
  </si>
  <si>
    <t>HOUSE TENANTS (Residential purposes)</t>
  </si>
  <si>
    <t>NGO's, SERVICE PROVIDERS, COMPANIES</t>
  </si>
  <si>
    <t>RESORTS AND PARKS</t>
  </si>
  <si>
    <t>CHALETS DAMAGE DEPOSIT</t>
  </si>
  <si>
    <t>RESORTS</t>
  </si>
  <si>
    <t xml:space="preserve">Aliwal Spa </t>
  </si>
  <si>
    <t>Rooms above indoor pool</t>
  </si>
  <si>
    <t>Rooms at Conference Centre</t>
  </si>
  <si>
    <t>4 Sleeper A1-A10 2 persons</t>
  </si>
  <si>
    <t>4 Sleeper A1-A10 3 persons</t>
  </si>
  <si>
    <t>4 Sleeper A1-A10 4 persons</t>
  </si>
  <si>
    <t>4 Sleeper E1-E5 2 persons</t>
  </si>
  <si>
    <t>4 Sleeper E1-E5 3 persons</t>
  </si>
  <si>
    <t>4 Sleeper E1-E5 4 persons</t>
  </si>
  <si>
    <t>Thatched tents</t>
  </si>
  <si>
    <t>Pensioners Maximum 2 Persons</t>
  </si>
  <si>
    <t>DAY VISITORS</t>
  </si>
  <si>
    <t>Adults(+14 yrs)</t>
  </si>
  <si>
    <t>Children (+3 yrs)</t>
  </si>
  <si>
    <t>Utilising the indoor health and recreation facilities per person per session</t>
  </si>
  <si>
    <t>Vehicles</t>
  </si>
  <si>
    <t>(09h00 to 20h00)</t>
  </si>
  <si>
    <t>Fishing Fees</t>
  </si>
  <si>
    <t>Key deposit</t>
  </si>
  <si>
    <t>Peak season entrance indoor pool</t>
  </si>
  <si>
    <t>Laundry per item</t>
  </si>
  <si>
    <t>Nature Reserve (per vehicle)</t>
  </si>
  <si>
    <t>ENTRANCE FEES</t>
  </si>
  <si>
    <t>6 Months  Scholars</t>
  </si>
  <si>
    <t>6 Months Adults</t>
  </si>
  <si>
    <t>12 months  scholars</t>
  </si>
  <si>
    <t>12 months adults</t>
  </si>
  <si>
    <t>USE OF FACILITIES</t>
  </si>
  <si>
    <t>Per Day</t>
  </si>
  <si>
    <t>Recreation Hall (1 &amp; 2)</t>
  </si>
  <si>
    <t>Conference Hall (a)</t>
  </si>
  <si>
    <t>Conference Hall (b)</t>
  </si>
  <si>
    <t>Conference Hall ©</t>
  </si>
  <si>
    <t>Conference Centre (Kitchen etc included)</t>
  </si>
  <si>
    <t>Kitchen</t>
  </si>
  <si>
    <t>Risk Management deposit</t>
  </si>
  <si>
    <t>Booking deposit</t>
  </si>
  <si>
    <t>Check in time: 15h00 and check out time 10h00</t>
  </si>
  <si>
    <t>Pensioners: 15% discount on accommodation - midweek only.</t>
  </si>
  <si>
    <t>Prices include use of all facilities at the Aliwal Spa</t>
  </si>
  <si>
    <t>Children 3 years and younger don't pay but count as a person on site.</t>
  </si>
  <si>
    <t>ALIWAL SPA ACCOMMODATION ONLY</t>
  </si>
  <si>
    <t>HIGH SEASON PERIOD</t>
  </si>
  <si>
    <t>15 June to 15 July</t>
  </si>
  <si>
    <t>15 September to 15 October</t>
  </si>
  <si>
    <t>1 December to 15 January</t>
  </si>
  <si>
    <t>15 March to 15 April</t>
  </si>
  <si>
    <t>All tariffs to be increase with a surcharge of 30% during the abovementioned period</t>
  </si>
  <si>
    <t>Caravan Parks / JL De Bruin (and camp sites)</t>
  </si>
  <si>
    <t>This tariff is applicable for all Caravan Parks/Camping Sites within the Walter Sisulu Jurisdictional Area</t>
  </si>
  <si>
    <t>DEPARTURE 10.00</t>
  </si>
  <si>
    <t>CARAVAN PARKS IN SEASON</t>
  </si>
  <si>
    <t xml:space="preserve"> Stand with Electricity</t>
  </si>
  <si>
    <t xml:space="preserve"> Stand without Electricity</t>
  </si>
  <si>
    <t xml:space="preserve"> Fee per Additional Vehicle</t>
  </si>
  <si>
    <t xml:space="preserve">  Fee per Additional Person</t>
  </si>
  <si>
    <t xml:space="preserve"> Fee per Additional Car</t>
  </si>
  <si>
    <t xml:space="preserve"> Fee per Additional Person</t>
  </si>
  <si>
    <t>CARAVAN PARK OUT OF SEASON</t>
  </si>
  <si>
    <t xml:space="preserve">All Tariffs are per day and include 4 persons per site, and 1 Vehicle. Additional Costs are payable per person for more than 4 persons, and per vehicle for more than 1 vehicle. Discount of 30% will be allowed to pensioners out of season. </t>
  </si>
  <si>
    <t>DAY VISITORS FEE</t>
  </si>
  <si>
    <t>PER VEHICLES ( for 2 persons per day)</t>
  </si>
  <si>
    <t>Per person more than 2 per day</t>
  </si>
  <si>
    <t>PEDESTRIANS</t>
  </si>
  <si>
    <t>BICYCLES\MOTORCYCLES</t>
  </si>
  <si>
    <t>SEASONAL TICKET(GARIEP RESIDENTS ONLY)</t>
  </si>
  <si>
    <t>Angling</t>
  </si>
  <si>
    <t>CONDITIONS AND LICENSES</t>
  </si>
  <si>
    <t>TWO RODS PER PERSON</t>
  </si>
  <si>
    <t>MUST HAVE PROVINCIAL LICENSE</t>
  </si>
  <si>
    <t>DAILY TARIFF</t>
  </si>
  <si>
    <t>ANNUAL TARIFF</t>
  </si>
  <si>
    <t xml:space="preserve">CHALET(TWO PERSONS THEREAFTER R25.00 </t>
  </si>
  <si>
    <t>PER PERSON -MAXIMUM 6)</t>
  </si>
  <si>
    <t>DEPOSIT(EQUAL TO RENT)</t>
  </si>
  <si>
    <t>GROUPS</t>
  </si>
  <si>
    <t>DEPOSIT</t>
  </si>
  <si>
    <t>Swimming Bath</t>
  </si>
  <si>
    <t>CHIDREN\STUDENTS</t>
  </si>
  <si>
    <t>ADULTS</t>
  </si>
  <si>
    <t>CHILDREN\STUDENTS SEASON</t>
  </si>
  <si>
    <t>ADULTS SEASON</t>
  </si>
  <si>
    <t>Sport Ticket: 6 months</t>
  </si>
  <si>
    <t>Sport Ticket: 12 months</t>
  </si>
  <si>
    <t>PARKS</t>
  </si>
  <si>
    <t>Danie Craven Stadium</t>
  </si>
  <si>
    <t>BURGERSDORP RUGBY CLUB</t>
  </si>
  <si>
    <t>SECONDARY SCHOOLS</t>
  </si>
  <si>
    <t>PRIMARY SCHOOLS</t>
  </si>
  <si>
    <t>OTHER CLUBS</t>
  </si>
  <si>
    <t>RECREATION HALL</t>
  </si>
  <si>
    <t>HALL RENTAL</t>
  </si>
  <si>
    <t>indicate which is large medium and small?</t>
  </si>
  <si>
    <t>Large Halls</t>
  </si>
  <si>
    <t>Deposit: Damages</t>
  </si>
  <si>
    <t>Churge catering (per 2 Hour)</t>
  </si>
  <si>
    <t>Concert (Non-Drinking Function)</t>
  </si>
  <si>
    <t>Concert Practice</t>
  </si>
  <si>
    <t>Conferences (per day)</t>
  </si>
  <si>
    <t>Dance and Disco (Drinking Functions)</t>
  </si>
  <si>
    <t>Fetes / Bazaars</t>
  </si>
  <si>
    <t>Funeral (per 2 hr)</t>
  </si>
  <si>
    <t>Kitchen Rental</t>
  </si>
  <si>
    <t>Meetings (Non-Political)</t>
  </si>
  <si>
    <t>Meetings (Political)</t>
  </si>
  <si>
    <t>School Functions</t>
  </si>
  <si>
    <t>Service Organisations : Social Clubs / Presentations</t>
  </si>
  <si>
    <t>Special Events (Decorations)</t>
  </si>
  <si>
    <t>Special Events : Anniversaries / Birthdays / Gala Evenings / Kitchen Parties/Weddings</t>
  </si>
  <si>
    <t>Sport and Recreation (per day)</t>
  </si>
  <si>
    <t>Welfare organisation per year</t>
  </si>
  <si>
    <t>Medium Halls</t>
  </si>
  <si>
    <t>Small Halls</t>
  </si>
  <si>
    <t>Notes: A deposit equal to the rental amount is payable before a booking is made</t>
  </si>
  <si>
    <t xml:space="preserve">           Missing/  broken items will be deducted from the deposit at actual cost</t>
  </si>
  <si>
    <t>LIBRARY</t>
  </si>
  <si>
    <t>Fines - per book per day</t>
  </si>
  <si>
    <t xml:space="preserve">   3 Months or longer </t>
  </si>
  <si>
    <t>Lost Book</t>
  </si>
  <si>
    <t>actual value of book+vat</t>
  </si>
  <si>
    <t>Membershipfees Adults</t>
  </si>
  <si>
    <t>Membershipfees Children and older than 60</t>
  </si>
  <si>
    <t>Lost Membership Card</t>
  </si>
  <si>
    <t>Deposit per book (Visitor)</t>
  </si>
  <si>
    <t>Internet Usage Cost per person per hour</t>
  </si>
  <si>
    <t>Photostats per folio/page - A4 - Black/White</t>
  </si>
  <si>
    <t>Photostats per folio/page - A3 - Black/White</t>
  </si>
  <si>
    <t>Photostats per folio/page - A4 - Color</t>
  </si>
  <si>
    <t>Photostats per folio/page - A3 - Color</t>
  </si>
  <si>
    <t>TECHNICAL DEPARTMENT</t>
  </si>
  <si>
    <t>Technical Department</t>
  </si>
  <si>
    <t>LDV  (without driver) - per kilometer</t>
  </si>
  <si>
    <t>Grader - per hour</t>
  </si>
  <si>
    <t>Tractor 4 X 2 (without driver) - per hour</t>
  </si>
  <si>
    <t>TLB with operator - per hour</t>
  </si>
  <si>
    <t>Loader with operator -  per hour</t>
  </si>
  <si>
    <t>Water truck with driver  - per hour</t>
  </si>
  <si>
    <t>Trailer dumper 5m2 - per hour</t>
  </si>
  <si>
    <t>Crane truck (with driver) per hour</t>
  </si>
  <si>
    <t>Pedestrian roller (per day) with operator</t>
  </si>
  <si>
    <t>Cherry Picker with operator per hour</t>
  </si>
  <si>
    <t>PUBLIC WORKS</t>
  </si>
  <si>
    <t xml:space="preserve">Augmentation Fees </t>
  </si>
  <si>
    <t xml:space="preserve">    Roads and Storm Water</t>
  </si>
  <si>
    <t xml:space="preserve">ENVIRONMENT </t>
  </si>
  <si>
    <t xml:space="preserve">APPLICATION FEES </t>
  </si>
  <si>
    <t>Business Licence</t>
  </si>
  <si>
    <t>Traditional Slaughtering</t>
  </si>
  <si>
    <t>Exhumations</t>
  </si>
  <si>
    <t>CERTIFICATES</t>
  </si>
  <si>
    <t>Certificate of Acceptability/Competence</t>
  </si>
  <si>
    <t>Condemnation Certificate</t>
  </si>
  <si>
    <t>Health Certificate</t>
  </si>
  <si>
    <t>HAWKERS STANDS PER MONTH</t>
  </si>
  <si>
    <t>Arts &amp; Crafts</t>
  </si>
  <si>
    <t>Fruit &amp; Vegetables</t>
  </si>
  <si>
    <t>Clothing Jewellery, etc</t>
  </si>
  <si>
    <t>2nd Hand goods</t>
  </si>
  <si>
    <t>Food stalls</t>
  </si>
  <si>
    <t xml:space="preserve">SEASONAL HAWKERS STAND PER DAY </t>
  </si>
  <si>
    <t>ENVIRONMENTAL MANAGEMENT FEE</t>
  </si>
  <si>
    <t>Undeveloped erven</t>
  </si>
  <si>
    <t>FIRE FIGHTING SERVICES</t>
  </si>
  <si>
    <t>NATURE CONSERVATION</t>
  </si>
  <si>
    <t>Camping (Max 6 persons p/day)</t>
  </si>
  <si>
    <t>Extra per person per day</t>
  </si>
  <si>
    <t>Day visitor: Once off entrance fee</t>
  </si>
  <si>
    <t xml:space="preserve"> maintenance of OPEN SPACES (pivate properties)</t>
  </si>
  <si>
    <t>Cleaning of plots : Grass only (per m²)</t>
  </si>
  <si>
    <t xml:space="preserve">    Lightly overgrown (per m²)</t>
  </si>
  <si>
    <t xml:space="preserve">    Medium overgrown (per m²)</t>
  </si>
  <si>
    <t xml:space="preserve">    Heavily overgrown (per m²)</t>
  </si>
  <si>
    <t>Removal of branches &amp; rubble per load not greater than 9 cubic metre</t>
  </si>
  <si>
    <t>ENVIRONMENTAL HEALTH</t>
  </si>
  <si>
    <t>APPLICATION FEES</t>
  </si>
  <si>
    <t>2nd Hand goods/plants</t>
  </si>
  <si>
    <t>food stalls</t>
  </si>
  <si>
    <t>Buffels vlei Aliwal North</t>
  </si>
  <si>
    <t>Camping/Caravan Sites</t>
  </si>
  <si>
    <t>Max 6 persons p/day</t>
  </si>
  <si>
    <t>Once off entrance fee (6 Persons per vehicle)</t>
  </si>
  <si>
    <t>Pedestrians per person or more than 6 persons per vehicle (per person)</t>
  </si>
  <si>
    <t>catered for</t>
  </si>
  <si>
    <t xml:space="preserve">Advertising boards confiscated per board &lt;1m² </t>
  </si>
  <si>
    <t xml:space="preserve">Advertising boards confiscated per board &gt;1m² </t>
  </si>
  <si>
    <r>
      <rPr>
        <b/>
        <sz val="11"/>
        <color theme="1"/>
        <rFont val="Calibri"/>
        <family val="2"/>
        <scheme val="minor"/>
      </rPr>
      <t>Residential</t>
    </r>
    <r>
      <rPr>
        <sz val="11"/>
        <color theme="1"/>
        <rFont val="Calibri"/>
        <family val="2"/>
        <scheme val="minor"/>
      </rPr>
      <t xml:space="preserve"> properties </t>
    </r>
  </si>
  <si>
    <r>
      <t xml:space="preserve">Residential properties </t>
    </r>
    <r>
      <rPr>
        <b/>
        <sz val="11"/>
        <color rgb="FFFF0000"/>
        <rFont val="Calibri"/>
        <family val="2"/>
        <scheme val="minor"/>
      </rPr>
      <t>mixed use</t>
    </r>
  </si>
  <si>
    <r>
      <t>Commercial/</t>
    </r>
    <r>
      <rPr>
        <b/>
        <sz val="11"/>
        <color theme="1"/>
        <rFont val="Calibri"/>
        <family val="2"/>
        <scheme val="minor"/>
      </rPr>
      <t>Business properties</t>
    </r>
    <r>
      <rPr>
        <sz val="11"/>
        <color theme="1"/>
        <rFont val="Calibri"/>
        <family val="2"/>
        <scheme val="minor"/>
      </rPr>
      <t xml:space="preserve"> </t>
    </r>
  </si>
  <si>
    <r>
      <rPr>
        <b/>
        <sz val="11"/>
        <color theme="1"/>
        <rFont val="Calibri"/>
        <family val="2"/>
        <scheme val="minor"/>
      </rPr>
      <t>Public Service Infrastructure</t>
    </r>
    <r>
      <rPr>
        <sz val="11"/>
        <color theme="1"/>
        <rFont val="Calibri"/>
        <family val="2"/>
        <scheme val="minor"/>
      </rPr>
      <t xml:space="preserve"> properties (25% of Residential properties)</t>
    </r>
  </si>
  <si>
    <r>
      <rPr>
        <b/>
        <sz val="11"/>
        <color theme="1"/>
        <rFont val="Calibri"/>
        <family val="2"/>
        <scheme val="minor"/>
      </rPr>
      <t xml:space="preserve">Agriculture </t>
    </r>
    <r>
      <rPr>
        <sz val="11"/>
        <color theme="1"/>
        <rFont val="Calibri"/>
        <family val="2"/>
        <scheme val="minor"/>
      </rPr>
      <t xml:space="preserve">properties used for </t>
    </r>
    <r>
      <rPr>
        <b/>
        <sz val="11"/>
        <color theme="1"/>
        <rFont val="Calibri"/>
        <family val="2"/>
        <scheme val="minor"/>
      </rPr>
      <t xml:space="preserve">residential </t>
    </r>
    <r>
      <rPr>
        <sz val="11"/>
        <color theme="1"/>
        <rFont val="Calibri"/>
        <family val="2"/>
        <scheme val="minor"/>
      </rPr>
      <t>purposes</t>
    </r>
  </si>
  <si>
    <r>
      <rPr>
        <b/>
        <sz val="11"/>
        <color theme="1"/>
        <rFont val="Calibri"/>
        <family val="2"/>
        <scheme val="minor"/>
      </rPr>
      <t>Agricultural properties</t>
    </r>
    <r>
      <rPr>
        <sz val="11"/>
        <color theme="1"/>
        <rFont val="Calibri"/>
        <family val="2"/>
        <scheme val="minor"/>
      </rPr>
      <t xml:space="preserve"> used for agricultural purposes </t>
    </r>
  </si>
  <si>
    <r>
      <rPr>
        <b/>
        <sz val="11"/>
        <color theme="1"/>
        <rFont val="Calibri"/>
        <family val="2"/>
        <scheme val="minor"/>
      </rPr>
      <t xml:space="preserve">Agricultural </t>
    </r>
    <r>
      <rPr>
        <sz val="11"/>
        <color theme="1"/>
        <rFont val="Calibri"/>
        <family val="2"/>
        <scheme val="minor"/>
      </rPr>
      <t>properties used for commercial/</t>
    </r>
    <r>
      <rPr>
        <b/>
        <sz val="11"/>
        <color theme="1"/>
        <rFont val="Calibri"/>
        <family val="2"/>
        <scheme val="minor"/>
      </rPr>
      <t>industrial purposes</t>
    </r>
    <r>
      <rPr>
        <sz val="11"/>
        <color theme="1"/>
        <rFont val="Calibri"/>
        <family val="2"/>
        <scheme val="minor"/>
      </rPr>
      <t>/wind farm/solar</t>
    </r>
  </si>
  <si>
    <r>
      <rPr>
        <b/>
        <sz val="11"/>
        <color theme="1"/>
        <rFont val="Calibri"/>
        <family val="2"/>
        <scheme val="minor"/>
      </rPr>
      <t>Agricultural</t>
    </r>
    <r>
      <rPr>
        <sz val="11"/>
        <color theme="1"/>
        <rFont val="Calibri"/>
        <family val="2"/>
        <scheme val="minor"/>
      </rPr>
      <t xml:space="preserve"> properties used for eco-tourism, </t>
    </r>
    <r>
      <rPr>
        <b/>
        <sz val="11"/>
        <color theme="1"/>
        <rFont val="Calibri"/>
        <family val="2"/>
        <scheme val="minor"/>
      </rPr>
      <t>conservation</t>
    </r>
  </si>
  <si>
    <r>
      <rPr>
        <b/>
        <sz val="11"/>
        <color theme="1"/>
        <rFont val="Calibri"/>
        <family val="2"/>
        <scheme val="minor"/>
      </rPr>
      <t>Agriculture</t>
    </r>
    <r>
      <rPr>
        <sz val="11"/>
        <color theme="1"/>
        <rFont val="Calibri"/>
        <family val="2"/>
        <scheme val="minor"/>
      </rPr>
      <t xml:space="preserve"> trading in or </t>
    </r>
    <r>
      <rPr>
        <b/>
        <sz val="11"/>
        <color theme="1"/>
        <rFont val="Calibri"/>
        <family val="2"/>
        <scheme val="minor"/>
      </rPr>
      <t>hunting of game</t>
    </r>
  </si>
  <si>
    <r>
      <rPr>
        <b/>
        <sz val="11"/>
        <color theme="1"/>
        <rFont val="Calibri"/>
        <family val="2"/>
        <scheme val="minor"/>
      </rPr>
      <t>Agricultural</t>
    </r>
    <r>
      <rPr>
        <sz val="11"/>
        <color theme="1"/>
        <rFont val="Calibri"/>
        <family val="2"/>
        <scheme val="minor"/>
      </rPr>
      <t xml:space="preserve"> properties </t>
    </r>
    <r>
      <rPr>
        <b/>
        <sz val="11"/>
        <color theme="1"/>
        <rFont val="Calibri"/>
        <family val="2"/>
        <scheme val="minor"/>
      </rPr>
      <t>not used</t>
    </r>
    <r>
      <rPr>
        <sz val="11"/>
        <color theme="1"/>
        <rFont val="Calibri"/>
        <family val="2"/>
        <scheme val="minor"/>
      </rPr>
      <t xml:space="preserve"> for any purpose/ purpose </t>
    </r>
  </si>
  <si>
    <r>
      <rPr>
        <b/>
        <sz val="11"/>
        <color theme="1"/>
        <rFont val="Calibri"/>
        <family val="2"/>
        <scheme val="minor"/>
      </rPr>
      <t>Agriculture</t>
    </r>
    <r>
      <rPr>
        <sz val="11"/>
        <color theme="1"/>
        <rFont val="Calibri"/>
        <family val="2"/>
        <scheme val="minor"/>
      </rPr>
      <t xml:space="preserve"> farms used for </t>
    </r>
    <r>
      <rPr>
        <b/>
        <sz val="11"/>
        <color theme="1"/>
        <rFont val="Calibri"/>
        <family val="2"/>
        <scheme val="minor"/>
      </rPr>
      <t>private Towns</t>
    </r>
  </si>
  <si>
    <r>
      <rPr>
        <b/>
        <sz val="11"/>
        <color theme="1"/>
        <rFont val="Calibri"/>
        <family val="2"/>
        <scheme val="minor"/>
      </rPr>
      <t>State-owned properties</t>
    </r>
    <r>
      <rPr>
        <sz val="11"/>
        <color theme="1"/>
        <rFont val="Calibri"/>
        <family val="2"/>
        <scheme val="minor"/>
      </rPr>
      <t xml:space="preserve"> that provide local services </t>
    </r>
  </si>
  <si>
    <r>
      <rPr>
        <b/>
        <sz val="11"/>
        <color theme="1"/>
        <rFont val="Calibri"/>
        <family val="2"/>
        <scheme val="minor"/>
      </rPr>
      <t>State-owned properties</t>
    </r>
    <r>
      <rPr>
        <sz val="11"/>
        <color theme="1"/>
        <rFont val="Calibri"/>
        <family val="2"/>
        <scheme val="minor"/>
      </rPr>
      <t xml:space="preserve"> that provide regional or distict wide services</t>
    </r>
  </si>
  <si>
    <r>
      <rPr>
        <b/>
        <sz val="11"/>
        <color theme="1"/>
        <rFont val="Calibri"/>
        <family val="2"/>
        <scheme val="minor"/>
      </rPr>
      <t>State-owned properties</t>
    </r>
    <r>
      <rPr>
        <sz val="11"/>
        <color theme="1"/>
        <rFont val="Calibri"/>
        <family val="2"/>
        <scheme val="minor"/>
      </rPr>
      <t xml:space="preserve"> that provide provincial or national services</t>
    </r>
  </si>
  <si>
    <r>
      <rPr>
        <b/>
        <sz val="11"/>
        <color theme="1"/>
        <rFont val="Arial"/>
        <family val="2"/>
      </rPr>
      <t>NOTE:</t>
    </r>
    <r>
      <rPr>
        <sz val="11"/>
        <color theme="1"/>
        <rFont val="Arial"/>
        <family val="2"/>
      </rPr>
      <t xml:space="preserve">   the first R15 000 of the market value of all residential properties and of all properties used for multiple purposes, provided one or more components of such properties are used for residential purposes, is exempt from the payment of rates in terms of section 17(1)(h) of the MPRA.</t>
    </r>
  </si>
  <si>
    <r>
      <t xml:space="preserve">Property lists </t>
    </r>
    <r>
      <rPr>
        <sz val="10"/>
        <color rgb="FF000000"/>
        <rFont val="Arial"/>
        <family val="2"/>
      </rPr>
      <t xml:space="preserve">  Per Page</t>
    </r>
  </si>
  <si>
    <r>
      <t xml:space="preserve">Property lists </t>
    </r>
    <r>
      <rPr>
        <sz val="10"/>
        <color rgb="FF000000"/>
        <rFont val="Arial"/>
        <family val="2"/>
      </rPr>
      <t xml:space="preserve">    Electronic cd</t>
    </r>
  </si>
  <si>
    <r>
      <t xml:space="preserve">RDP Housing /Sub-economic area </t>
    </r>
    <r>
      <rPr>
        <b/>
        <sz val="10"/>
        <color rgb="FF000000"/>
        <rFont val="Arial"/>
        <family val="2"/>
      </rPr>
      <t>Garden Walls and Fixed Fences</t>
    </r>
  </si>
  <si>
    <r>
      <rPr>
        <b/>
        <u/>
        <sz val="10"/>
        <color rgb="FF000000"/>
        <rFont val="Arial"/>
        <family val="2"/>
      </rPr>
      <t>Other</t>
    </r>
    <r>
      <rPr>
        <u/>
        <sz val="10"/>
        <color rgb="FF000000"/>
        <rFont val="Arial"/>
        <family val="2"/>
      </rPr>
      <t xml:space="preserve"> </t>
    </r>
    <r>
      <rPr>
        <sz val="10"/>
        <color rgb="FF000000"/>
        <rFont val="Arial"/>
        <family val="2"/>
      </rPr>
      <t>11 - 20 m²</t>
    </r>
  </si>
  <si>
    <r>
      <t xml:space="preserve">Industrial rural (Agricultural) </t>
    </r>
    <r>
      <rPr>
        <sz val="10"/>
        <color rgb="FF000000"/>
        <rFont val="Arial"/>
        <family val="2"/>
      </rPr>
      <t xml:space="preserve">11 - 20 </t>
    </r>
  </si>
  <si>
    <r>
      <rPr>
        <b/>
        <sz val="10"/>
        <color rgb="FF000000"/>
        <rFont val="Arial"/>
        <family val="2"/>
      </rPr>
      <t>Search fees per hour</t>
    </r>
    <r>
      <rPr>
        <sz val="10"/>
        <color rgb="FF000000"/>
        <rFont val="Arial"/>
        <family val="2"/>
      </rPr>
      <t xml:space="preserve"> or any part thereof</t>
    </r>
  </si>
  <si>
    <r>
      <t xml:space="preserve">Application for </t>
    </r>
    <r>
      <rPr>
        <b/>
        <sz val="11"/>
        <rFont val="Arial"/>
        <family val="2"/>
      </rPr>
      <t>Departure</t>
    </r>
    <r>
      <rPr>
        <sz val="11"/>
        <rFont val="Arial"/>
        <family val="2"/>
      </rPr>
      <t xml:space="preserve"> occupational use/spaza shops</t>
    </r>
  </si>
  <si>
    <r>
      <rPr>
        <b/>
        <sz val="11"/>
        <rFont val="Arial"/>
        <family val="2"/>
      </rPr>
      <t>IN SEASON</t>
    </r>
    <r>
      <rPr>
        <sz val="11"/>
        <rFont val="Arial"/>
        <family val="2"/>
      </rPr>
      <t xml:space="preserve"> In Season includes December/January and March/April School Holidays. All Tariffs are per day and include 4 persons per site, and 1 Vehicle. Additional Costs are payable per person for more than 4 persons, and per vehicle for more than 1 vehicle </t>
    </r>
  </si>
  <si>
    <r>
      <t xml:space="preserve">ARRIVAL FROM </t>
    </r>
    <r>
      <rPr>
        <b/>
        <sz val="11"/>
        <color rgb="FFFF0000"/>
        <rFont val="Arial"/>
        <family val="2"/>
      </rPr>
      <t>10.00 (11:00)</t>
    </r>
  </si>
  <si>
    <r>
      <rPr>
        <b/>
        <sz val="11"/>
        <rFont val="Arial"/>
        <family val="2"/>
      </rPr>
      <t>Caravan Clubs</t>
    </r>
    <r>
      <rPr>
        <sz val="11"/>
        <rFont val="Arial"/>
        <family val="2"/>
      </rPr>
      <t xml:space="preserve"> </t>
    </r>
    <r>
      <rPr>
        <b/>
        <sz val="11"/>
        <rFont val="Arial"/>
        <family val="2"/>
      </rPr>
      <t>IN SEASON</t>
    </r>
    <r>
      <rPr>
        <sz val="11"/>
        <rFont val="Arial"/>
        <family val="2"/>
      </rPr>
      <t>(10% Discount on Normal Tariffs)  More than 10 Caravans, Maximum of 40  More than 40 Caravans only May - November</t>
    </r>
  </si>
  <si>
    <r>
      <t xml:space="preserve">ARRIVAL FROM </t>
    </r>
    <r>
      <rPr>
        <b/>
        <sz val="11"/>
        <color rgb="FFFF0000"/>
        <rFont val="Arial"/>
        <family val="2"/>
      </rPr>
      <t>10.00</t>
    </r>
    <r>
      <rPr>
        <b/>
        <sz val="11"/>
        <rFont val="Arial"/>
        <family val="2"/>
      </rPr>
      <t xml:space="preserve"> (11:00)</t>
    </r>
  </si>
  <si>
    <r>
      <t xml:space="preserve"> </t>
    </r>
    <r>
      <rPr>
        <b/>
        <sz val="11"/>
        <rFont val="Arial"/>
        <family val="2"/>
      </rPr>
      <t>Caravan Clubs OUT OF SEASON</t>
    </r>
    <r>
      <rPr>
        <sz val="11"/>
        <rFont val="Arial"/>
        <family val="2"/>
      </rPr>
      <t xml:space="preserve"> (30% Discount on Normal Tariffs)  More than 10 Caravans, Maximum of 40  More than 40 Caravans only May - November </t>
    </r>
  </si>
  <si>
    <t>see finANCE</t>
  </si>
  <si>
    <t>2020/21-final recommended</t>
  </si>
  <si>
    <r>
      <t>RESIDENTIAL/</t>
    </r>
    <r>
      <rPr>
        <sz val="11"/>
        <color rgb="FFFF0000"/>
        <rFont val="Calibri"/>
        <family val="2"/>
        <scheme val="minor"/>
      </rPr>
      <t>WELFARE/CRECHES/CHURCHES</t>
    </r>
  </si>
  <si>
    <t>4.6%increase</t>
  </si>
  <si>
    <t>WALTER SISULU LOCAL MUNICIPALITY ELECTRICITY TARIFF 2020/2021</t>
  </si>
  <si>
    <t>DOMESTIC TARIFFS</t>
  </si>
  <si>
    <t>2019/2020</t>
  </si>
  <si>
    <t>2020/2021</t>
  </si>
  <si>
    <t>DOMESTIC PREPAID</t>
  </si>
  <si>
    <t>NERSA APPROVED c/Kwh</t>
  </si>
  <si>
    <t>Proposed Tariff Nersa Guideline</t>
  </si>
  <si>
    <t xml:space="preserve">    Percentage Incease/Decrease</t>
  </si>
  <si>
    <t>Summer</t>
  </si>
  <si>
    <t xml:space="preserve">Winter </t>
  </si>
  <si>
    <t>c/kWh</t>
  </si>
  <si>
    <t>Block 1(0 - 50kWh)</t>
  </si>
  <si>
    <t>Block 2(51 - 350kWh)</t>
  </si>
  <si>
    <t>Block 3(351 - 600kWh)</t>
  </si>
  <si>
    <t>Block 4( &gt; 600kWh)</t>
  </si>
  <si>
    <t>Basic Charge(R/Month)</t>
  </si>
  <si>
    <t>DOMESTIC CONVENTIONAL</t>
  </si>
  <si>
    <t>NERSA APPROVED  c/Kwh</t>
  </si>
  <si>
    <t xml:space="preserve">DOMESTIC INDIGENT </t>
  </si>
  <si>
    <t>PREPAID</t>
  </si>
  <si>
    <t>Clock 1(0 - 50kWh)</t>
  </si>
  <si>
    <t>Clock 2(51 - 350kWh)</t>
  </si>
  <si>
    <t>Clock 3(351 - 600kWh)</t>
  </si>
  <si>
    <t>Clock 4( &gt; 600kWh)</t>
  </si>
  <si>
    <t>Casic Charge(R/Month)</t>
  </si>
  <si>
    <t>CONVENTIONAL</t>
  </si>
  <si>
    <t>COMMECIAL SMALL BUSINESS PREPAID</t>
  </si>
  <si>
    <t>Low Season</t>
  </si>
  <si>
    <t>High season</t>
  </si>
  <si>
    <t>Energy Charge</t>
  </si>
  <si>
    <t>COMMECIAL SMALL BUSINESS CONVENTIONAL</t>
  </si>
  <si>
    <t xml:space="preserve">COMMECIAL THREE PHASE PREPAID </t>
  </si>
  <si>
    <t>COMMECIAL CONVENTIONAL THREE PHASE (LOW)</t>
  </si>
  <si>
    <t>COMMECIAL CONVENTIONAL THREE PHASE (MEDIUM)</t>
  </si>
  <si>
    <t>Industrial Tariffs</t>
  </si>
  <si>
    <t xml:space="preserve">NERSA APPROVED </t>
  </si>
  <si>
    <t>Bulk Consumers &gt; 400v</t>
  </si>
  <si>
    <t>91.34 c/kWh</t>
  </si>
  <si>
    <t>92.49 c/kWh</t>
  </si>
  <si>
    <t>97.02c/kWh</t>
  </si>
  <si>
    <t>Demand Charge</t>
  </si>
  <si>
    <t>R252.35/kVA</t>
  </si>
  <si>
    <t>R254.67 /kVA</t>
  </si>
  <si>
    <t>R268.05/kVA</t>
  </si>
  <si>
    <t>R1152.60/month</t>
  </si>
  <si>
    <t>R1163.50/month</t>
  </si>
  <si>
    <t>R1224.29/month</t>
  </si>
  <si>
    <t>Bulk Consumers &lt; 400v</t>
  </si>
  <si>
    <t xml:space="preserve">    Percentage Increase/Decrease</t>
  </si>
  <si>
    <t>88.84c/kW</t>
  </si>
  <si>
    <t>89.79 c/kWh</t>
  </si>
  <si>
    <t>95.37c/kWh</t>
  </si>
  <si>
    <t>251.40c/kVa</t>
  </si>
  <si>
    <t>R264.37 /kVA</t>
  </si>
  <si>
    <t>R267.04c/kVa</t>
  </si>
  <si>
    <t>992.31/month</t>
  </si>
  <si>
    <t>R1 002.75/month</t>
  </si>
  <si>
    <t>R1 054.03/month</t>
  </si>
  <si>
    <t>RESIDENTIAL STANDARD TARIFF 1 &lt;1200kWh</t>
  </si>
  <si>
    <t>RESIDENTIAL STANDARD TARIFF 1 &gt;1200kWh</t>
  </si>
  <si>
    <t>SMALL COMMERCIAL 1 PHASE  TARIFF 2</t>
  </si>
  <si>
    <t>SMALL COMMERCIAL 2 PHASE  TARIFF 3</t>
  </si>
  <si>
    <t>SMALL COMMERCIAL 3PHASE  TARIFF 4</t>
  </si>
  <si>
    <t>SMALL COMMERCIAL 3PHASE  TARIFF 5</t>
  </si>
  <si>
    <t>COMMERCIAL 3PHASE  TARIFF 6</t>
  </si>
  <si>
    <t>COMMERCIAL  OLD AGE  TARIFF 7</t>
  </si>
  <si>
    <t>COMMERCIAL  MUNICIPAL CONSUMPION TARIFF 10</t>
  </si>
  <si>
    <t>COMMERCIAL  FARMLINE TARIFF 3</t>
  </si>
  <si>
    <t>COMMERCIAL  PREPAID TARIFF 11</t>
  </si>
  <si>
    <t>LARGE POWER USER TARIFF 8</t>
  </si>
  <si>
    <t>Energy Charge (c/kWh)</t>
  </si>
  <si>
    <t>Demand Charge (R/kVA)</t>
  </si>
  <si>
    <t>LARGE POWER USER TARIFF 9</t>
  </si>
  <si>
    <t>98.24c/kW</t>
  </si>
  <si>
    <t>R270.51/kVA</t>
  </si>
  <si>
    <t>R1235.87/month</t>
  </si>
  <si>
    <t>R280.81 /kVA</t>
  </si>
  <si>
    <t>R1 065.12/month</t>
  </si>
  <si>
    <t>BASIC AND USAGE CHARGES subject to NERSA approval</t>
  </si>
  <si>
    <t>Property registered in the name of and used primarily as a place of worship by a religious community, including an official residence receive 100% rebate</t>
  </si>
  <si>
    <t xml:space="preserve"> qualifyingindigent owners  receives rebate of 75%, 100% rebate depending on value of propert, see policy</t>
  </si>
  <si>
    <t>ELECTRICITY (EXCLUDING BASIC AND USAGE CHARGES- SEE NERSA TARIFFS)</t>
  </si>
  <si>
    <t xml:space="preserve">2021-2022 TARIFF LIST </t>
  </si>
  <si>
    <t>2021-2022 VAT EXCLUSIVE</t>
  </si>
  <si>
    <t>2021/22 VAT INCLUSIVE</t>
  </si>
  <si>
    <t>3./</t>
  </si>
  <si>
    <t>Springbok Chalet</t>
  </si>
  <si>
    <t>Ribbok Chalet</t>
  </si>
  <si>
    <t>Eland Chalet</t>
  </si>
  <si>
    <t>Gemsbok Chalet</t>
  </si>
  <si>
    <t>Blesbok Chalet</t>
  </si>
  <si>
    <t>2020/21 vat exclusive</t>
  </si>
  <si>
    <t>as per contract</t>
  </si>
  <si>
    <t>Three phase(4 wire) as above more than 40 and less than 100 kva</t>
  </si>
  <si>
    <t>Consumer Deposits</t>
  </si>
  <si>
    <t>Agricultural property will receive a 70% rebate on the rates levied on market value</t>
  </si>
  <si>
    <t>Indigent Households qualify for 100% of the rates on the rateable value up to 30 000 and 75% of the rates on the rateable value exceeding 30 000.</t>
  </si>
  <si>
    <t>LIBRAries</t>
  </si>
  <si>
    <t>INDIGENT CONSUMERS</t>
  </si>
  <si>
    <t>1595..70</t>
  </si>
  <si>
    <t>2021-2022 VAT INCLUSIVE</t>
  </si>
  <si>
    <t>2022-2023 VAT INCLUSIVE</t>
  </si>
  <si>
    <r>
      <t>RESIDENTIAL/</t>
    </r>
    <r>
      <rPr>
        <sz val="11"/>
        <color theme="1"/>
        <rFont val="Calibri"/>
        <family val="2"/>
        <scheme val="minor"/>
      </rPr>
      <t>WELFARE/CRECHES/CHURCHES</t>
    </r>
  </si>
  <si>
    <t xml:space="preserve">2022-2023 TARIFF LIST </t>
  </si>
  <si>
    <t>PROPOSED INCREASE</t>
  </si>
  <si>
    <t>CLOSED</t>
  </si>
  <si>
    <t>Ekuphumleni</t>
  </si>
  <si>
    <t>Maletswai</t>
  </si>
  <si>
    <t>James Calata</t>
  </si>
  <si>
    <t xml:space="preserve">Adult graves (pauper burial) </t>
  </si>
  <si>
    <t xml:space="preserve">Children graves (pauper burial) </t>
  </si>
  <si>
    <t xml:space="preserve">Utilising the Super tube per person per ride  </t>
  </si>
  <si>
    <t>Conference Centre Hall (b) Medium Hall</t>
  </si>
  <si>
    <t>Conference Centre Hall (a) Small Hall</t>
  </si>
  <si>
    <t>Recreation Hall (Blue Hall Aliwal Spa)</t>
  </si>
  <si>
    <t>Recreation Hall (Medium Hall Aliwal Spa)</t>
  </si>
  <si>
    <t>Community Halls</t>
  </si>
  <si>
    <t>Burgersdorp Town Hall (Rental)</t>
  </si>
  <si>
    <t>WALTER SISULU LOCAL MUNICIPALITY ELECTRICITY TARIFF 2022/2023</t>
  </si>
  <si>
    <t>WALTER SISULU AREA OF SUPPLY</t>
  </si>
  <si>
    <t>2021/2022</t>
  </si>
  <si>
    <t>2022/2023</t>
  </si>
  <si>
    <t>Energy  Charge(R/Month)</t>
  </si>
  <si>
    <t>111.18c/kWh</t>
  </si>
  <si>
    <t>112.52c/kWh</t>
  </si>
  <si>
    <t>119.49c/kWh</t>
  </si>
  <si>
    <t>127.68c/kW</t>
  </si>
  <si>
    <t>R307.16/kVA</t>
  </si>
  <si>
    <t>R309.98 /kVA</t>
  </si>
  <si>
    <t>R330.10/kVA</t>
  </si>
  <si>
    <t>R351.73/kVA</t>
  </si>
  <si>
    <t>R1402.91/month</t>
  </si>
  <si>
    <t>R1416.18/month</t>
  </si>
  <si>
    <t>R1507.71/month</t>
  </si>
  <si>
    <t>R1606.94/month</t>
  </si>
  <si>
    <t>108.13 c/kW</t>
  </si>
  <si>
    <t>109.28 c/kWh</t>
  </si>
  <si>
    <t>116.10c/kWh</t>
  </si>
  <si>
    <t>124.00 c/kWh</t>
  </si>
  <si>
    <t>306.00 c/kVa</t>
  </si>
  <si>
    <t>R321.78 /kVA</t>
  </si>
  <si>
    <t>R328.56c/kVa</t>
  </si>
  <si>
    <t>R365.12 /kVA</t>
  </si>
  <si>
    <t>R1207.81/month</t>
  </si>
  <si>
    <t>R1298.03/month</t>
  </si>
  <si>
    <t>R1137.82/month</t>
  </si>
  <si>
    <r>
      <t>Temporary S</t>
    </r>
    <r>
      <rPr>
        <sz val="11"/>
        <color theme="1"/>
        <rFont val="Calibri"/>
        <family val="2"/>
        <scheme val="minor"/>
      </rPr>
      <t>treet Closure for Social, Recreational, Funerals/Memorial Service and Community events</t>
    </r>
  </si>
  <si>
    <t>Aliwal Spa - Gymnasium</t>
  </si>
  <si>
    <t xml:space="preserve">Nature Reserve </t>
  </si>
  <si>
    <t>Adults</t>
  </si>
  <si>
    <t>Morning Drive</t>
  </si>
  <si>
    <t>Day Drive</t>
  </si>
  <si>
    <t>Sunset Drive</t>
  </si>
  <si>
    <t>Night Drive</t>
  </si>
  <si>
    <t>Camping</t>
  </si>
  <si>
    <t>Hiking trail</t>
  </si>
  <si>
    <t>Picnic</t>
  </si>
  <si>
    <t xml:space="preserve">Children </t>
  </si>
  <si>
    <t>Accomodation - Pick rate</t>
  </si>
  <si>
    <t>CHALET 1</t>
  </si>
  <si>
    <t>CHALET 3</t>
  </si>
  <si>
    <t>CHALET 4</t>
  </si>
  <si>
    <t>CHALET 5</t>
  </si>
  <si>
    <t xml:space="preserve">Off-peak rate </t>
  </si>
  <si>
    <t>ARRIVAL FROM 10.00 (11:00)</t>
  </si>
  <si>
    <t>Conference Centre Hall (c) Main Hall</t>
  </si>
  <si>
    <t>-</t>
  </si>
  <si>
    <t>Church catering</t>
  </si>
  <si>
    <t>Funeral</t>
  </si>
  <si>
    <t>Government Departments / Public Entities</t>
  </si>
  <si>
    <t xml:space="preserve">free </t>
  </si>
  <si>
    <t xml:space="preserve"> Maintenance of Open Spaces(private properties)</t>
  </si>
  <si>
    <t>CLUB HOUSE (ONLY)</t>
  </si>
  <si>
    <t>OTHER SPORT FIELDS (UNDERDEVELOPED)</t>
  </si>
  <si>
    <t>Roads and Storm Water</t>
  </si>
  <si>
    <t>Lightly overgrown (per m²)</t>
  </si>
  <si>
    <t xml:space="preserve"> Medium overgrown (per m²)</t>
  </si>
  <si>
    <t>Heavily overgrown (per m²)</t>
  </si>
  <si>
    <r>
      <rPr>
        <b/>
        <sz val="11"/>
        <rFont val="Arial"/>
        <family val="2"/>
      </rPr>
      <t>Caravan Clubs OUT OF SEASON</t>
    </r>
    <r>
      <rPr>
        <sz val="11"/>
        <rFont val="Arial"/>
        <family val="2"/>
      </rPr>
      <t xml:space="preserve"> (30% Discount on Normal Tariffs)  More than 10 Caravans, Maximum of 40  More than 40 Caravans only May - November </t>
    </r>
  </si>
  <si>
    <r>
      <rPr>
        <b/>
        <sz val="11"/>
        <rFont val="Arial"/>
        <family val="2"/>
      </rPr>
      <t>Caravan Clubs</t>
    </r>
    <r>
      <rPr>
        <sz val="11"/>
        <rFont val="Arial"/>
        <family val="2"/>
      </rPr>
      <t xml:space="preserve"> in season (10% Discount on Normal Tariffs)  More than 10 Caravans, Maximum of 40  More than 40 Caravans only May - November</t>
    </r>
  </si>
  <si>
    <t>Fee per Additional Person</t>
  </si>
  <si>
    <t>Fee per Additional Vehicle</t>
  </si>
  <si>
    <t>Stand without Electricity</t>
  </si>
  <si>
    <t>Stand with Electricity</t>
  </si>
  <si>
    <t xml:space="preserve">Buffelspruit Nature Reserve </t>
  </si>
  <si>
    <t>Sheep &amp; goats per head</t>
  </si>
  <si>
    <t>Horses, cattle &amp; Pigs per head</t>
  </si>
  <si>
    <t>ELECTRICITY (EXCLUDING BASIC AND USAGE CHARGES- BASED ON CURRENT MACRO ECONOMIC PROJECTIONS)</t>
  </si>
  <si>
    <t>Residential properties mixed use</t>
  </si>
  <si>
    <t xml:space="preserve">Commercial/Business properties </t>
  </si>
  <si>
    <t>Public Service Infrastructure properties (25% of Residential properties)</t>
  </si>
  <si>
    <t>Agriculture properties used for residential purposes</t>
  </si>
  <si>
    <t xml:space="preserve">Agricultural properties used for agricultural purposes </t>
  </si>
  <si>
    <t>Agricultural properties used for commercial/industrial purposes/wind farm/solar</t>
  </si>
  <si>
    <t>Agricultural properties used for eco-tourism, conservation</t>
  </si>
  <si>
    <t>Agriculture trading in or hunting of game</t>
  </si>
  <si>
    <t xml:space="preserve">Agricultural properties not used for any purpose/ purpose </t>
  </si>
  <si>
    <t>Agriculture farms used for private Towns</t>
  </si>
  <si>
    <t xml:space="preserve">State-owned properties that provide local services </t>
  </si>
  <si>
    <t>State-owned properties that provide regional or distict wide services</t>
  </si>
  <si>
    <t>State-owned properties that provide provincial or national services</t>
  </si>
  <si>
    <t>Kerbing</t>
  </si>
  <si>
    <t>Fines (Video Camera)</t>
  </si>
  <si>
    <t xml:space="preserve"> 0 -  50 m²</t>
  </si>
  <si>
    <t xml:space="preserve">3 Months or longer </t>
  </si>
  <si>
    <t>PER VEHICLES (for 2 persons per day)</t>
  </si>
  <si>
    <t>HALOMA HOUSES (7)</t>
  </si>
  <si>
    <t>Horses, cattle &amp; pigs (minimum)</t>
  </si>
  <si>
    <t>Sheep  &amp; Goats (minimum)</t>
  </si>
  <si>
    <t>Other zonings (Excl. Single res. and RDP Housing and Informal Housing)</t>
  </si>
  <si>
    <t>For each additional 10 m² or part thereof up to 3000 m²</t>
  </si>
  <si>
    <t>Greater than 3001 m² per 500 m² or part thereof</t>
  </si>
  <si>
    <r>
      <t xml:space="preserve">Property lists </t>
    </r>
    <r>
      <rPr>
        <sz val="10"/>
        <color rgb="FF000000"/>
        <rFont val="Arial"/>
        <family val="2"/>
      </rPr>
      <t xml:space="preserve">    Electronic CD</t>
    </r>
  </si>
  <si>
    <t xml:space="preserve">Residential properties </t>
  </si>
  <si>
    <t>Equal to one month's account as rendered or as determined by the CFO calculated on the average of the account. Whichever the highest.</t>
  </si>
  <si>
    <t>Commercial small (HAIR DRESSER, CELL PHONE SHOP)</t>
  </si>
  <si>
    <t>Commercial medium 1 removal /week(Liquor outlets, sports clubs, clothing shops, food shops)</t>
  </si>
  <si>
    <t xml:space="preserve">Commercial medium (3 removals per week) </t>
  </si>
  <si>
    <t>Commercial large (once per week)</t>
  </si>
  <si>
    <t>Commercial large (3 removals per week - Shopping complex)</t>
  </si>
  <si>
    <t>Building rubble per load/Rubble per load</t>
  </si>
  <si>
    <t xml:space="preserve">Special once off removal per load Industrial </t>
  </si>
  <si>
    <t>WALTER SISULU LOCAL MUNICIPALITY</t>
  </si>
  <si>
    <t>Minimum plan approval fee (R 304.90VAT B38 Exclusive)</t>
  </si>
  <si>
    <t>Application for Departure occupational use/spaza shops</t>
  </si>
  <si>
    <t>SEASONAL TICKET (WSLM RESIDENTS ONLY)</t>
  </si>
  <si>
    <t>DEPOSIT (EQUAL TO RENT)</t>
  </si>
  <si>
    <t>SPORT FIELDS RENTAL (SAUER PARK, DANIE CRAVEN &amp; SA MOROOSI PER RENTAL)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</si>
</sst>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43" formatCode="_-* #,##0.00_-;\-* #,##0.00_-;_-* &quot;-&quot;??_-;_-@_-"/>
    <numFmt numFmtId="164" formatCode="_(* #,##0.00_);_(* \(#,##0.00\);_(* &quot;-&quot;??_);_(@_)"/>
    <numFmt numFmtId="165" formatCode="#,##0.00000000_);\(#,##0.00000000\)"/>
    <numFmt numFmtId="166" formatCode="0.00000000"/>
    <numFmt numFmtId="167" formatCode="_ * #,##0.00000000_ ;_ * \-#,##0.00000000_ ;_ * &quot;-&quot;??_ ;_ @_ "/>
    <numFmt numFmtId="168" formatCode="_ * #,##0.00000_ ;_ * \-#,##0.00000_ ;_ * &quot;-&quot;??_ ;_ @_ "/>
    <numFmt numFmtId="169" formatCode="_ * #,##0_ ;_ * \-#,##0_ ;_ * &quot;-&quot;??_ ;_ @_ "/>
    <numFmt numFmtId="170" formatCode="_(* #,##0.0_);_(* \(#,##0.0\);_(* &quot;-&quot;?_);_(@_)"/>
    <numFmt numFmtId="171" formatCode="#,##0.0"/>
    <numFmt numFmtId="172" formatCode="_(* #,##0.00000000_);_(* \(#,##0.00000000\);_(* &quot;-&quot;????????_);_(@_)"/>
    <numFmt numFmtId="173" formatCode="0.0%"/>
    <numFmt numFmtId="174" formatCode="_(* #,##0.000_);_(* \(#,##0.000\);_(* &quot;-&quot;?_);_(@_)"/>
    <numFmt numFmtId="175" formatCode="_(* #,##0.00_);_(* \(#,##0.00\);_(* &quot;-&quot;?_);_(@_)"/>
    <numFmt numFmtId="176" formatCode="0.0"/>
    <numFmt numFmtId="177" formatCode="_(* #,##0.0_);_(* \(#,##0.0\);_(* &quot;-&quot;??_);_(@_)"/>
    <numFmt numFmtId="178" formatCode="[$R-1C09]\ #,##0.00"/>
    <numFmt numFmtId="179" formatCode="&quot;R&quot;\ #,##0.00"/>
  </numFmts>
  <fonts count="33"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0"/>
      <name val="Arial"/>
      <family val="2"/>
    </font>
    <font>
      <sz val="11"/>
      <name val="Arial"/>
      <family val="2"/>
    </font>
    <font>
      <b/>
      <u/>
      <sz val="11"/>
      <color theme="1"/>
      <name val="Calibri"/>
      <family val="2"/>
      <scheme val="minor"/>
    </font>
    <font>
      <sz val="10"/>
      <color theme="1"/>
      <name val="Calibri"/>
      <family val="2"/>
      <scheme val="minor"/>
    </font>
    <font>
      <b/>
      <sz val="11"/>
      <name val="Arial"/>
      <family val="2"/>
    </font>
    <font>
      <sz val="11"/>
      <color theme="1"/>
      <name val="Arial"/>
      <family val="2"/>
    </font>
    <font>
      <b/>
      <sz val="11"/>
      <color rgb="FFFF0000"/>
      <name val="Calibri"/>
      <family val="2"/>
      <scheme val="minor"/>
    </font>
    <font>
      <b/>
      <sz val="11"/>
      <color theme="1"/>
      <name val="Arial"/>
      <family val="2"/>
    </font>
    <font>
      <b/>
      <u/>
      <sz val="10"/>
      <color rgb="FF000000"/>
      <name val="Arial"/>
      <family val="2"/>
    </font>
    <font>
      <sz val="10"/>
      <color rgb="FF000000"/>
      <name val="Arial"/>
      <family val="2"/>
    </font>
    <font>
      <u/>
      <sz val="10"/>
      <color rgb="FF000000"/>
      <name val="Arial"/>
      <family val="2"/>
    </font>
    <font>
      <b/>
      <sz val="10"/>
      <color rgb="FF000000"/>
      <name val="Arial"/>
      <family val="2"/>
    </font>
    <font>
      <b/>
      <u/>
      <sz val="11"/>
      <name val="Arial"/>
      <family val="2"/>
    </font>
    <font>
      <sz val="11"/>
      <color rgb="FFFF0000"/>
      <name val="Arial"/>
      <family val="2"/>
    </font>
    <font>
      <b/>
      <sz val="11"/>
      <color rgb="FFFF0000"/>
      <name val="Arial"/>
      <family val="2"/>
    </font>
    <font>
      <b/>
      <i/>
      <sz val="11"/>
      <color rgb="FFFF0000"/>
      <name val="Arial"/>
      <family val="2"/>
    </font>
    <font>
      <b/>
      <u/>
      <sz val="12"/>
      <color rgb="FF000000"/>
      <name val="Arial"/>
      <family val="2"/>
    </font>
    <font>
      <sz val="9"/>
      <color theme="1"/>
      <name val="Arial"/>
      <family val="2"/>
    </font>
    <font>
      <b/>
      <sz val="11"/>
      <color theme="1"/>
      <name val="Castellar"/>
      <family val="1"/>
    </font>
    <font>
      <b/>
      <u/>
      <sz val="11"/>
      <color theme="1"/>
      <name val="Engravers MT"/>
      <family val="1"/>
    </font>
    <font>
      <sz val="11"/>
      <color theme="1"/>
      <name val="Engravers MT"/>
      <family val="1"/>
    </font>
    <font>
      <b/>
      <u/>
      <sz val="11"/>
      <name val="Engravers MT"/>
      <family val="1"/>
    </font>
    <font>
      <b/>
      <sz val="11"/>
      <color theme="1"/>
      <name val="Engravers MT"/>
      <family val="1"/>
    </font>
    <font>
      <sz val="8"/>
      <color theme="1"/>
      <name val="Arial"/>
      <family val="2"/>
    </font>
    <font>
      <sz val="16"/>
      <color theme="1"/>
      <name val="Calibri"/>
      <family val="2"/>
      <scheme val="minor"/>
    </font>
    <font>
      <b/>
      <sz val="16"/>
      <color theme="1"/>
      <name val="Calibri"/>
      <family val="2"/>
      <scheme val="minor"/>
    </font>
    <font>
      <sz val="16"/>
      <color rgb="FFFF0000"/>
      <name val="Calibri"/>
      <family val="2"/>
      <scheme val="minor"/>
    </font>
    <font>
      <b/>
      <u/>
      <sz val="10"/>
      <color theme="1"/>
      <name val="Arial"/>
      <family val="2"/>
    </font>
    <font>
      <sz val="10"/>
      <color theme="1"/>
      <name val="Arial"/>
      <family val="2"/>
    </font>
  </fonts>
  <fills count="15">
    <fill>
      <patternFill patternType="none"/>
    </fill>
    <fill>
      <patternFill patternType="gray125"/>
    </fill>
    <fill>
      <patternFill patternType="solid">
        <fgColor rgb="FF92D050"/>
        <bgColor indexed="64"/>
      </patternFill>
    </fill>
    <fill>
      <patternFill patternType="solid">
        <fgColor theme="5" tint="0.39997558519241921"/>
        <bgColor indexed="64"/>
      </patternFill>
    </fill>
    <fill>
      <patternFill patternType="solid">
        <fgColor theme="0" tint="-0.249977111117893"/>
        <bgColor indexed="64"/>
      </patternFill>
    </fill>
    <fill>
      <patternFill patternType="solid">
        <fgColor rgb="FFFFFF00"/>
        <bgColor indexed="64"/>
      </patternFill>
    </fill>
    <fill>
      <patternFill patternType="solid">
        <fgColor theme="9" tint="0.39997558519241921"/>
        <bgColor indexed="64"/>
      </patternFill>
    </fill>
    <fill>
      <patternFill patternType="solid">
        <fgColor rgb="FFFF0000"/>
        <bgColor indexed="64"/>
      </patternFill>
    </fill>
    <fill>
      <patternFill patternType="solid">
        <fgColor rgb="FFCCFFFF"/>
        <bgColor indexed="64"/>
      </patternFill>
    </fill>
    <fill>
      <patternFill patternType="solid">
        <fgColor rgb="FF00B050"/>
        <bgColor indexed="64"/>
      </patternFill>
    </fill>
    <fill>
      <patternFill patternType="solid">
        <fgColor rgb="FFBB057E"/>
        <bgColor indexed="64"/>
      </patternFill>
    </fill>
    <fill>
      <patternFill patternType="solid">
        <fgColor theme="0"/>
        <bgColor indexed="64"/>
      </patternFill>
    </fill>
    <fill>
      <patternFill patternType="solid">
        <fgColor theme="7" tint="0.39997558519241921"/>
        <bgColor indexed="64"/>
      </patternFill>
    </fill>
    <fill>
      <patternFill patternType="solid">
        <fgColor rgb="FFFFC000"/>
        <bgColor indexed="64"/>
      </patternFill>
    </fill>
    <fill>
      <patternFill patternType="solid">
        <fgColor theme="4" tint="0.7999816888943144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thin">
        <color indexed="64"/>
      </left>
      <right style="thin">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s>
  <cellStyleXfs count="5">
    <xf numFmtId="0" fontId="0" fillId="0" borderId="0"/>
    <xf numFmtId="164" fontId="1" fillId="0" borderId="0" applyFont="0" applyFill="0" applyBorder="0" applyAlignment="0" applyProtection="0"/>
    <xf numFmtId="9" fontId="1" fillId="0" borderId="0" applyFont="0" applyFill="0" applyBorder="0" applyAlignment="0" applyProtection="0"/>
    <xf numFmtId="0" fontId="4" fillId="0" borderId="0"/>
    <xf numFmtId="0" fontId="4" fillId="0" borderId="0"/>
  </cellStyleXfs>
  <cellXfs count="376">
    <xf numFmtId="0" fontId="0" fillId="0" borderId="0" xfId="0"/>
    <xf numFmtId="1" fontId="0" fillId="0" borderId="0" xfId="0" applyNumberFormat="1"/>
    <xf numFmtId="164" fontId="0" fillId="0" borderId="0" xfId="1" applyFont="1"/>
    <xf numFmtId="164" fontId="0" fillId="0" borderId="0" xfId="1" applyFont="1" applyFill="1"/>
    <xf numFmtId="0" fontId="3" fillId="0" borderId="0" xfId="0" applyFont="1"/>
    <xf numFmtId="164" fontId="0" fillId="0" borderId="0" xfId="1" applyFont="1" applyFill="1" applyBorder="1"/>
    <xf numFmtId="0" fontId="3" fillId="2" borderId="1" xfId="0" applyFont="1" applyFill="1" applyBorder="1"/>
    <xf numFmtId="1" fontId="3" fillId="3" borderId="1" xfId="1" applyNumberFormat="1" applyFont="1" applyFill="1" applyBorder="1"/>
    <xf numFmtId="164" fontId="3" fillId="3" borderId="1" xfId="1" applyFont="1" applyFill="1" applyBorder="1"/>
    <xf numFmtId="164" fontId="0" fillId="0" borderId="1" xfId="1" applyFont="1" applyFill="1" applyBorder="1" applyAlignment="1">
      <alignment wrapText="1"/>
    </xf>
    <xf numFmtId="0" fontId="0" fillId="0" borderId="1" xfId="0" applyFont="1" applyBorder="1"/>
    <xf numFmtId="164" fontId="0" fillId="0" borderId="1" xfId="1" applyFont="1" applyBorder="1"/>
    <xf numFmtId="1" fontId="0" fillId="0" borderId="1" xfId="0" applyNumberFormat="1" applyBorder="1"/>
    <xf numFmtId="164" fontId="0" fillId="0" borderId="1" xfId="1" applyFont="1" applyFill="1" applyBorder="1"/>
    <xf numFmtId="0" fontId="0" fillId="0" borderId="1" xfId="0" applyFont="1" applyBorder="1" applyAlignment="1">
      <alignment horizontal="left"/>
    </xf>
    <xf numFmtId="0" fontId="0" fillId="0" borderId="1" xfId="0" applyFont="1" applyBorder="1" applyAlignment="1">
      <alignment horizontal="left" vertical="top"/>
    </xf>
    <xf numFmtId="0" fontId="0" fillId="0" borderId="1" xfId="0" applyFont="1" applyFill="1" applyBorder="1" applyAlignment="1">
      <alignment horizontal="left"/>
    </xf>
    <xf numFmtId="0" fontId="0" fillId="0" borderId="1" xfId="0" applyFont="1" applyFill="1" applyBorder="1" applyAlignment="1"/>
    <xf numFmtId="1" fontId="2" fillId="0" borderId="1" xfId="0" applyNumberFormat="1" applyFont="1" applyBorder="1"/>
    <xf numFmtId="0" fontId="5" fillId="0" borderId="1" xfId="3" applyFont="1" applyBorder="1"/>
    <xf numFmtId="0" fontId="0" fillId="0" borderId="2" xfId="0" applyFont="1" applyBorder="1"/>
    <xf numFmtId="1" fontId="0" fillId="0" borderId="0" xfId="0" applyNumberFormat="1" applyBorder="1"/>
    <xf numFmtId="164" fontId="0" fillId="0" borderId="0" xfId="1" applyFont="1" applyBorder="1"/>
    <xf numFmtId="0" fontId="3" fillId="0" borderId="1" xfId="0" applyFont="1" applyBorder="1" applyAlignment="1">
      <alignment horizontal="left"/>
    </xf>
    <xf numFmtId="0" fontId="0" fillId="0" borderId="1" xfId="0" applyBorder="1"/>
    <xf numFmtId="0" fontId="0" fillId="0" borderId="1" xfId="0" applyFill="1" applyBorder="1"/>
    <xf numFmtId="1" fontId="0" fillId="0" borderId="1" xfId="0" applyNumberFormat="1" applyFill="1" applyBorder="1"/>
    <xf numFmtId="0" fontId="0" fillId="4" borderId="1" xfId="2" applyNumberFormat="1" applyFont="1" applyFill="1" applyBorder="1"/>
    <xf numFmtId="165" fontId="0" fillId="0" borderId="1" xfId="1" applyNumberFormat="1" applyFont="1" applyFill="1" applyBorder="1" applyAlignment="1"/>
    <xf numFmtId="166" fontId="2" fillId="0" borderId="1" xfId="0" applyNumberFormat="1" applyFont="1" applyFill="1" applyBorder="1"/>
    <xf numFmtId="0" fontId="0" fillId="0" borderId="0" xfId="0" applyFont="1" applyFill="1" applyBorder="1"/>
    <xf numFmtId="0" fontId="2" fillId="0" borderId="0" xfId="0" applyFont="1" applyFill="1" applyBorder="1" applyAlignment="1">
      <alignment wrapText="1"/>
    </xf>
    <xf numFmtId="167" fontId="0" fillId="0" borderId="0" xfId="1" applyNumberFormat="1" applyFont="1" applyFill="1" applyBorder="1" applyAlignment="1">
      <alignment wrapText="1"/>
    </xf>
    <xf numFmtId="166" fontId="0" fillId="0" borderId="0" xfId="1" applyNumberFormat="1" applyFont="1" applyFill="1" applyBorder="1"/>
    <xf numFmtId="166" fontId="2" fillId="0" borderId="0" xfId="0" applyNumberFormat="1" applyFont="1" applyFill="1" applyBorder="1"/>
    <xf numFmtId="1" fontId="0" fillId="0" borderId="0" xfId="0" applyNumberFormat="1" applyFill="1" applyBorder="1"/>
    <xf numFmtId="0" fontId="6" fillId="0" borderId="0" xfId="0" applyFont="1"/>
    <xf numFmtId="0" fontId="0" fillId="2" borderId="1" xfId="0" applyFont="1" applyFill="1" applyBorder="1"/>
    <xf numFmtId="1" fontId="3" fillId="3" borderId="0" xfId="1" applyNumberFormat="1" applyFont="1" applyFill="1" applyBorder="1"/>
    <xf numFmtId="0" fontId="3" fillId="2" borderId="3" xfId="0" applyFont="1" applyFill="1" applyBorder="1"/>
    <xf numFmtId="1" fontId="0" fillId="3" borderId="0" xfId="0" applyNumberFormat="1" applyFill="1"/>
    <xf numFmtId="1" fontId="3" fillId="3" borderId="3" xfId="1" applyNumberFormat="1" applyFont="1" applyFill="1" applyBorder="1"/>
    <xf numFmtId="164" fontId="3" fillId="3" borderId="3" xfId="1" applyFont="1" applyFill="1" applyBorder="1"/>
    <xf numFmtId="164" fontId="0" fillId="0" borderId="3" xfId="1" applyFont="1" applyFill="1" applyBorder="1" applyAlignment="1">
      <alignment wrapText="1"/>
    </xf>
    <xf numFmtId="167" fontId="0" fillId="0" borderId="1" xfId="1" applyNumberFormat="1" applyFont="1" applyFill="1" applyBorder="1" applyAlignment="1">
      <alignment wrapText="1"/>
    </xf>
    <xf numFmtId="166" fontId="0" fillId="0" borderId="1" xfId="1" applyNumberFormat="1" applyFont="1" applyFill="1" applyBorder="1"/>
    <xf numFmtId="1" fontId="3" fillId="0" borderId="1" xfId="1" applyNumberFormat="1" applyFont="1" applyFill="1" applyBorder="1"/>
    <xf numFmtId="164" fontId="3" fillId="0" borderId="1" xfId="1" applyFont="1" applyFill="1" applyBorder="1"/>
    <xf numFmtId="0" fontId="0" fillId="0" borderId="1" xfId="3" applyFont="1" applyBorder="1"/>
    <xf numFmtId="164" fontId="4" fillId="0" borderId="1" xfId="1" applyFont="1" applyBorder="1" applyAlignment="1">
      <alignment wrapText="1"/>
    </xf>
    <xf numFmtId="1" fontId="7" fillId="0" borderId="1" xfId="0" applyNumberFormat="1" applyFont="1" applyFill="1" applyBorder="1" applyAlignment="1">
      <alignment wrapText="1"/>
    </xf>
    <xf numFmtId="167" fontId="0" fillId="0" borderId="1" xfId="1" applyNumberFormat="1" applyFont="1" applyFill="1" applyBorder="1"/>
    <xf numFmtId="1" fontId="0" fillId="0" borderId="1" xfId="0" applyNumberFormat="1" applyFont="1" applyBorder="1"/>
    <xf numFmtId="0" fontId="5" fillId="0" borderId="1" xfId="3" applyFont="1" applyFill="1" applyBorder="1"/>
    <xf numFmtId="1" fontId="0" fillId="0" borderId="1" xfId="1" applyNumberFormat="1" applyFont="1" applyFill="1" applyBorder="1"/>
    <xf numFmtId="1" fontId="0" fillId="0" borderId="1" xfId="0" applyNumberFormat="1" applyFont="1" applyFill="1" applyBorder="1"/>
    <xf numFmtId="168" fontId="0" fillId="0" borderId="1" xfId="1" applyNumberFormat="1" applyFont="1" applyFill="1" applyBorder="1" applyAlignment="1">
      <alignment wrapText="1"/>
    </xf>
    <xf numFmtId="3" fontId="0" fillId="0" borderId="1" xfId="0" applyNumberFormat="1" applyFill="1" applyBorder="1"/>
    <xf numFmtId="0" fontId="3" fillId="0" borderId="1" xfId="3" applyFont="1" applyBorder="1"/>
    <xf numFmtId="0" fontId="0" fillId="0" borderId="1" xfId="0" applyFill="1" applyBorder="1" applyAlignment="1">
      <alignment wrapText="1"/>
    </xf>
    <xf numFmtId="0" fontId="8" fillId="0" borderId="1" xfId="3" applyFont="1" applyBorder="1"/>
    <xf numFmtId="0" fontId="5" fillId="0" borderId="1" xfId="3" applyFont="1" applyBorder="1" applyAlignment="1">
      <alignment horizontal="left" wrapText="1"/>
    </xf>
    <xf numFmtId="0" fontId="9" fillId="0" borderId="4" xfId="0" applyFont="1" applyBorder="1" applyAlignment="1">
      <alignment wrapText="1"/>
    </xf>
    <xf numFmtId="1" fontId="0" fillId="3" borderId="1" xfId="0" applyNumberFormat="1" applyFill="1" applyBorder="1"/>
    <xf numFmtId="164" fontId="3" fillId="3" borderId="1" xfId="1" applyFont="1" applyFill="1" applyBorder="1" applyAlignment="1">
      <alignment wrapText="1"/>
    </xf>
    <xf numFmtId="0" fontId="0" fillId="0" borderId="1" xfId="0" applyFont="1" applyBorder="1" applyAlignment="1">
      <alignment wrapText="1"/>
    </xf>
    <xf numFmtId="167" fontId="0" fillId="0" borderId="1" xfId="1" applyNumberFormat="1" applyFont="1" applyBorder="1" applyAlignment="1">
      <alignment wrapText="1"/>
    </xf>
    <xf numFmtId="166" fontId="2" fillId="0" borderId="1" xfId="0" applyNumberFormat="1" applyFont="1" applyBorder="1"/>
    <xf numFmtId="166" fontId="0" fillId="0" borderId="1" xfId="0" applyNumberFormat="1" applyBorder="1"/>
    <xf numFmtId="0" fontId="2" fillId="0" borderId="1" xfId="0" applyFont="1" applyBorder="1" applyAlignment="1">
      <alignment wrapText="1"/>
    </xf>
    <xf numFmtId="0" fontId="0" fillId="0" borderId="1" xfId="0" applyFont="1" applyFill="1" applyBorder="1" applyAlignment="1">
      <alignment horizontal="left" wrapText="1"/>
    </xf>
    <xf numFmtId="0" fontId="0" fillId="0" borderId="1" xfId="0" applyFont="1" applyBorder="1" applyAlignment="1">
      <alignment horizontal="left" wrapText="1"/>
    </xf>
    <xf numFmtId="0" fontId="3" fillId="0" borderId="1" xfId="0" applyFont="1" applyBorder="1" applyAlignment="1">
      <alignment wrapText="1"/>
    </xf>
    <xf numFmtId="168" fontId="0" fillId="0" borderId="1" xfId="1" applyNumberFormat="1" applyFont="1" applyBorder="1" applyAlignment="1">
      <alignment wrapText="1"/>
    </xf>
    <xf numFmtId="0" fontId="0" fillId="0" borderId="1" xfId="0" applyFont="1" applyBorder="1" applyAlignment="1">
      <alignment horizontal="left" vertical="top" wrapText="1"/>
    </xf>
    <xf numFmtId="166" fontId="0" fillId="0" borderId="1" xfId="0" applyNumberFormat="1" applyFill="1" applyBorder="1"/>
    <xf numFmtId="0" fontId="0" fillId="0" borderId="1" xfId="0" applyFont="1" applyFill="1" applyBorder="1" applyAlignment="1">
      <alignment horizontal="left" vertical="top" wrapText="1"/>
    </xf>
    <xf numFmtId="0" fontId="0" fillId="0" borderId="1" xfId="0" applyBorder="1" applyAlignment="1">
      <alignment wrapText="1"/>
    </xf>
    <xf numFmtId="0" fontId="0" fillId="0" borderId="0" xfId="0" applyAlignment="1">
      <alignment wrapText="1"/>
    </xf>
    <xf numFmtId="3" fontId="0" fillId="0" borderId="0" xfId="0" applyNumberFormat="1" applyFill="1"/>
    <xf numFmtId="1" fontId="2" fillId="0" borderId="0" xfId="0" applyNumberFormat="1" applyFont="1"/>
    <xf numFmtId="0" fontId="9" fillId="0" borderId="4" xfId="0" applyFont="1" applyBorder="1" applyAlignment="1">
      <alignment vertical="center" wrapText="1"/>
    </xf>
    <xf numFmtId="0" fontId="0" fillId="4" borderId="0" xfId="0" applyFill="1"/>
    <xf numFmtId="0" fontId="3" fillId="2" borderId="1" xfId="0" applyFont="1" applyFill="1" applyBorder="1" applyAlignment="1">
      <alignment wrapText="1"/>
    </xf>
    <xf numFmtId="0" fontId="0" fillId="2" borderId="1" xfId="0" applyFont="1" applyFill="1" applyBorder="1" applyAlignment="1">
      <alignment wrapText="1"/>
    </xf>
    <xf numFmtId="0" fontId="3" fillId="0" borderId="1" xfId="0" applyFont="1" applyBorder="1"/>
    <xf numFmtId="0" fontId="12" fillId="0" borderId="1" xfId="0" applyFont="1" applyBorder="1" applyAlignment="1">
      <alignment horizontal="left" vertical="center" wrapText="1"/>
    </xf>
    <xf numFmtId="0" fontId="13" fillId="0" borderId="1" xfId="0" applyFont="1" applyBorder="1" applyAlignment="1">
      <alignment horizontal="left" wrapText="1"/>
    </xf>
    <xf numFmtId="0" fontId="0" fillId="0" borderId="0" xfId="3" applyFont="1" applyFill="1" applyBorder="1"/>
    <xf numFmtId="0" fontId="5" fillId="0" borderId="1" xfId="3" quotePrefix="1" applyFont="1" applyBorder="1"/>
    <xf numFmtId="2" fontId="5" fillId="0" borderId="1" xfId="3" quotePrefix="1" applyNumberFormat="1" applyFont="1" applyBorder="1"/>
    <xf numFmtId="3" fontId="2" fillId="0" borderId="1" xfId="0" applyNumberFormat="1" applyFont="1" applyFill="1" applyBorder="1"/>
    <xf numFmtId="2" fontId="0" fillId="0" borderId="1" xfId="0" applyNumberFormat="1" applyFill="1" applyBorder="1"/>
    <xf numFmtId="0" fontId="5" fillId="5" borderId="1" xfId="3" applyFont="1" applyFill="1" applyBorder="1"/>
    <xf numFmtId="2" fontId="5" fillId="5" borderId="1" xfId="3" applyNumberFormat="1" applyFont="1" applyFill="1" applyBorder="1"/>
    <xf numFmtId="2" fontId="5" fillId="0" borderId="1" xfId="3" applyNumberFormat="1" applyFont="1" applyBorder="1"/>
    <xf numFmtId="0" fontId="0" fillId="6" borderId="0" xfId="3" applyFont="1" applyFill="1" applyBorder="1"/>
    <xf numFmtId="0" fontId="8" fillId="6" borderId="1" xfId="3" applyFont="1" applyFill="1" applyBorder="1"/>
    <xf numFmtId="0" fontId="13" fillId="0" borderId="1" xfId="0" applyFont="1" applyBorder="1" applyAlignment="1">
      <alignment horizontal="left"/>
    </xf>
    <xf numFmtId="0" fontId="14" fillId="0" borderId="1" xfId="0" applyFont="1" applyBorder="1" applyAlignment="1">
      <alignment vertical="center"/>
    </xf>
    <xf numFmtId="0" fontId="13" fillId="0" borderId="1" xfId="0" applyFont="1" applyBorder="1" applyAlignment="1">
      <alignment vertical="center"/>
    </xf>
    <xf numFmtId="0" fontId="13" fillId="0" borderId="1" xfId="0" applyFont="1" applyBorder="1"/>
    <xf numFmtId="0" fontId="14" fillId="0" borderId="1" xfId="0" applyFont="1" applyBorder="1"/>
    <xf numFmtId="169" fontId="0" fillId="0" borderId="1" xfId="1" applyNumberFormat="1" applyFont="1" applyFill="1" applyBorder="1" applyAlignment="1">
      <alignment wrapText="1"/>
    </xf>
    <xf numFmtId="1" fontId="0" fillId="5" borderId="1" xfId="0" applyNumberFormat="1" applyFill="1" applyBorder="1"/>
    <xf numFmtId="164" fontId="0" fillId="5" borderId="1" xfId="1" applyFont="1" applyFill="1" applyBorder="1"/>
    <xf numFmtId="0" fontId="13" fillId="0" borderId="1" xfId="0" applyFont="1" applyBorder="1" applyAlignment="1">
      <alignment horizontal="right"/>
    </xf>
    <xf numFmtId="1" fontId="5" fillId="0" borderId="1" xfId="3" applyNumberFormat="1" applyFont="1" applyBorder="1"/>
    <xf numFmtId="2" fontId="5" fillId="0" borderId="1" xfId="3" applyNumberFormat="1" applyFont="1" applyFill="1" applyBorder="1"/>
    <xf numFmtId="0" fontId="0" fillId="0" borderId="1" xfId="0" applyBorder="1" applyAlignment="1">
      <alignment horizontal="right" wrapText="1"/>
    </xf>
    <xf numFmtId="0" fontId="5" fillId="0" borderId="1" xfId="3" applyFont="1" applyBorder="1" applyAlignment="1">
      <alignment wrapText="1"/>
    </xf>
    <xf numFmtId="0" fontId="5" fillId="5" borderId="1" xfId="3" applyFont="1" applyFill="1" applyBorder="1" applyAlignment="1">
      <alignment wrapText="1"/>
    </xf>
    <xf numFmtId="0" fontId="15" fillId="0" borderId="1" xfId="0" applyFont="1" applyBorder="1" applyAlignment="1">
      <alignment wrapText="1"/>
    </xf>
    <xf numFmtId="0" fontId="12" fillId="0" borderId="1" xfId="0" applyFont="1" applyBorder="1" applyAlignment="1">
      <alignment wrapText="1"/>
    </xf>
    <xf numFmtId="0" fontId="13" fillId="0" borderId="1" xfId="0" applyFont="1" applyBorder="1" applyAlignment="1">
      <alignment wrapText="1"/>
    </xf>
    <xf numFmtId="0" fontId="14" fillId="0" borderId="1" xfId="0" applyFont="1" applyBorder="1" applyAlignment="1">
      <alignment vertical="center" wrapText="1"/>
    </xf>
    <xf numFmtId="0" fontId="12" fillId="0" borderId="1" xfId="0" applyFont="1" applyBorder="1" applyAlignment="1">
      <alignment vertical="center" wrapText="1"/>
    </xf>
    <xf numFmtId="0" fontId="14" fillId="0" borderId="1" xfId="0" applyFont="1" applyBorder="1" applyAlignment="1">
      <alignment wrapText="1"/>
    </xf>
    <xf numFmtId="0" fontId="13" fillId="0" borderId="1" xfId="0" applyFont="1" applyBorder="1" applyAlignment="1">
      <alignment vertical="center" wrapText="1"/>
    </xf>
    <xf numFmtId="0" fontId="12" fillId="8" borderId="1" xfId="0" applyFont="1" applyFill="1" applyBorder="1" applyAlignment="1">
      <alignment vertical="center" wrapText="1"/>
    </xf>
    <xf numFmtId="0" fontId="13" fillId="8" borderId="1" xfId="0" applyFont="1" applyFill="1" applyBorder="1" applyAlignment="1">
      <alignment vertical="center" wrapText="1"/>
    </xf>
    <xf numFmtId="0" fontId="15" fillId="0" borderId="1" xfId="0" applyFont="1" applyBorder="1"/>
    <xf numFmtId="0" fontId="13" fillId="9" borderId="1" xfId="0" applyFont="1" applyFill="1" applyBorder="1" applyAlignment="1">
      <alignment vertical="center" wrapText="1"/>
    </xf>
    <xf numFmtId="0" fontId="13" fillId="2" borderId="1" xfId="0" applyFont="1" applyFill="1" applyBorder="1" applyAlignment="1">
      <alignment vertical="center" wrapText="1"/>
    </xf>
    <xf numFmtId="0" fontId="13" fillId="0" borderId="0" xfId="0" applyFont="1"/>
    <xf numFmtId="0" fontId="5" fillId="0" borderId="0" xfId="3" applyFont="1" applyFill="1" applyBorder="1"/>
    <xf numFmtId="1" fontId="3" fillId="2" borderId="1" xfId="1" applyNumberFormat="1" applyFont="1" applyFill="1" applyBorder="1"/>
    <xf numFmtId="164" fontId="3" fillId="2" borderId="1" xfId="1" applyFont="1" applyFill="1" applyBorder="1" applyAlignment="1">
      <alignment wrapText="1"/>
    </xf>
    <xf numFmtId="164" fontId="0" fillId="2" borderId="1" xfId="1" applyFont="1" applyFill="1" applyBorder="1" applyAlignment="1">
      <alignment wrapText="1"/>
    </xf>
    <xf numFmtId="0" fontId="0" fillId="0" borderId="1" xfId="3" applyFont="1" applyFill="1" applyBorder="1"/>
    <xf numFmtId="0" fontId="8" fillId="0" borderId="1" xfId="3" applyFont="1" applyFill="1" applyBorder="1"/>
    <xf numFmtId="1" fontId="5" fillId="0" borderId="1" xfId="3" applyNumberFormat="1" applyFont="1" applyFill="1" applyBorder="1"/>
    <xf numFmtId="0" fontId="5" fillId="0" borderId="1" xfId="3" quotePrefix="1" applyFont="1" applyFill="1" applyBorder="1"/>
    <xf numFmtId="1" fontId="5" fillId="0" borderId="1" xfId="3" quotePrefix="1" applyNumberFormat="1" applyFont="1" applyFill="1" applyBorder="1"/>
    <xf numFmtId="1" fontId="0" fillId="0" borderId="3" xfId="0" applyNumberFormat="1" applyBorder="1"/>
    <xf numFmtId="164" fontId="0" fillId="0" borderId="3" xfId="1" applyFont="1" applyBorder="1"/>
    <xf numFmtId="164" fontId="0" fillId="0" borderId="3" xfId="1" applyFont="1" applyFill="1" applyBorder="1"/>
    <xf numFmtId="0" fontId="5" fillId="0" borderId="1" xfId="0" applyFont="1" applyBorder="1" applyAlignment="1">
      <alignment horizontal="left"/>
    </xf>
    <xf numFmtId="0" fontId="5" fillId="0" borderId="1" xfId="0" applyFont="1" applyBorder="1"/>
    <xf numFmtId="0" fontId="0" fillId="10" borderId="1" xfId="0" applyFill="1" applyBorder="1"/>
    <xf numFmtId="0" fontId="5" fillId="0" borderId="1" xfId="0" applyFont="1" applyFill="1" applyBorder="1"/>
    <xf numFmtId="0" fontId="0" fillId="0" borderId="1" xfId="0" applyFont="1" applyFill="1" applyBorder="1"/>
    <xf numFmtId="0" fontId="8" fillId="0" borderId="1" xfId="0" applyFont="1" applyBorder="1"/>
    <xf numFmtId="0" fontId="8" fillId="0" borderId="1" xfId="0" applyFont="1" applyBorder="1" applyAlignment="1">
      <alignment wrapText="1"/>
    </xf>
    <xf numFmtId="0" fontId="16" fillId="0" borderId="1" xfId="4" applyFont="1" applyBorder="1"/>
    <xf numFmtId="0" fontId="5" fillId="11" borderId="1" xfId="4" applyFont="1" applyFill="1" applyBorder="1"/>
    <xf numFmtId="1" fontId="1" fillId="0" borderId="0" xfId="1" applyNumberFormat="1" applyFont="1" applyFill="1" applyBorder="1"/>
    <xf numFmtId="1" fontId="0" fillId="0" borderId="0" xfId="0" applyNumberFormat="1" applyFont="1" applyFill="1"/>
    <xf numFmtId="164" fontId="3" fillId="3" borderId="0" xfId="1" applyFont="1" applyFill="1" applyBorder="1"/>
    <xf numFmtId="0" fontId="2" fillId="0" borderId="0" xfId="0" applyFont="1"/>
    <xf numFmtId="1" fontId="0" fillId="0" borderId="0" xfId="0" applyNumberFormat="1" applyFill="1"/>
    <xf numFmtId="0" fontId="3" fillId="0" borderId="1" xfId="0" applyFont="1" applyFill="1" applyBorder="1"/>
    <xf numFmtId="1" fontId="0" fillId="4" borderId="1" xfId="0" applyNumberFormat="1" applyFill="1" applyBorder="1"/>
    <xf numFmtId="3" fontId="0" fillId="0" borderId="1" xfId="1" applyNumberFormat="1" applyFont="1" applyFill="1" applyBorder="1"/>
    <xf numFmtId="0" fontId="5" fillId="0" borderId="1" xfId="3" applyFont="1" applyBorder="1" applyAlignment="1"/>
    <xf numFmtId="0" fontId="17" fillId="0" borderId="1" xfId="3" applyFont="1" applyBorder="1"/>
    <xf numFmtId="0" fontId="17" fillId="0" borderId="1" xfId="0" applyFont="1" applyBorder="1" applyAlignment="1"/>
    <xf numFmtId="3" fontId="2" fillId="0" borderId="1" xfId="0" applyNumberFormat="1" applyFont="1" applyBorder="1"/>
    <xf numFmtId="170" fontId="0" fillId="0" borderId="1" xfId="1" applyNumberFormat="1" applyFont="1" applyFill="1" applyBorder="1"/>
    <xf numFmtId="171" fontId="0" fillId="0" borderId="1" xfId="1" applyNumberFormat="1" applyFont="1" applyFill="1" applyBorder="1"/>
    <xf numFmtId="0" fontId="0" fillId="6" borderId="1" xfId="0" applyFont="1" applyFill="1" applyBorder="1"/>
    <xf numFmtId="0" fontId="16" fillId="6" borderId="1" xfId="4" applyFont="1" applyFill="1" applyBorder="1"/>
    <xf numFmtId="0" fontId="8" fillId="0" borderId="1" xfId="4" applyFont="1" applyBorder="1"/>
    <xf numFmtId="0" fontId="5" fillId="0" borderId="1" xfId="4" applyFont="1" applyBorder="1" applyAlignment="1">
      <alignment wrapText="1"/>
    </xf>
    <xf numFmtId="0" fontId="8" fillId="0" borderId="1" xfId="4" applyFont="1" applyBorder="1" applyAlignment="1">
      <alignment wrapText="1"/>
    </xf>
    <xf numFmtId="0" fontId="5" fillId="0" borderId="1" xfId="4" applyFont="1" applyBorder="1"/>
    <xf numFmtId="1" fontId="0" fillId="10" borderId="1" xfId="0" applyNumberFormat="1" applyFill="1" applyBorder="1"/>
    <xf numFmtId="9" fontId="0" fillId="0" borderId="1" xfId="0" applyNumberFormat="1" applyBorder="1"/>
    <xf numFmtId="0" fontId="19" fillId="0" borderId="1" xfId="4" applyFont="1" applyBorder="1"/>
    <xf numFmtId="0" fontId="6" fillId="0" borderId="1" xfId="0" applyFont="1" applyBorder="1"/>
    <xf numFmtId="3" fontId="3" fillId="3" borderId="1" xfId="0" applyNumberFormat="1" applyFont="1" applyFill="1" applyBorder="1"/>
    <xf numFmtId="3" fontId="3" fillId="0" borderId="1" xfId="0" applyNumberFormat="1" applyFont="1" applyFill="1" applyBorder="1"/>
    <xf numFmtId="0" fontId="19" fillId="0" borderId="0" xfId="4" applyFont="1" applyBorder="1"/>
    <xf numFmtId="3" fontId="3" fillId="0" borderId="0" xfId="0" applyNumberFormat="1" applyFont="1" applyFill="1" applyBorder="1"/>
    <xf numFmtId="164" fontId="3" fillId="0" borderId="0" xfId="1" applyFont="1" applyFill="1" applyBorder="1"/>
    <xf numFmtId="0" fontId="5" fillId="6" borderId="1" xfId="3" applyFont="1" applyFill="1" applyBorder="1"/>
    <xf numFmtId="0" fontId="0" fillId="6" borderId="1" xfId="0" applyFill="1" applyBorder="1"/>
    <xf numFmtId="3" fontId="0" fillId="0" borderId="1" xfId="0" applyNumberFormat="1" applyFont="1" applyFill="1" applyBorder="1"/>
    <xf numFmtId="3" fontId="0" fillId="0" borderId="0" xfId="0" applyNumberFormat="1" applyFont="1" applyFill="1" applyBorder="1"/>
    <xf numFmtId="0" fontId="0" fillId="0" borderId="0" xfId="0" applyFill="1"/>
    <xf numFmtId="0" fontId="20" fillId="2" borderId="1" xfId="0" applyFont="1" applyFill="1" applyBorder="1"/>
    <xf numFmtId="0" fontId="0" fillId="2" borderId="1" xfId="0" applyFill="1" applyBorder="1"/>
    <xf numFmtId="0" fontId="12" fillId="2" borderId="1" xfId="0" applyFont="1" applyFill="1" applyBorder="1" applyAlignment="1">
      <alignment horizontal="left" vertical="center" wrapText="1"/>
    </xf>
    <xf numFmtId="0" fontId="13" fillId="0" borderId="1" xfId="0" applyFont="1" applyFill="1" applyBorder="1" applyAlignment="1">
      <alignment vertical="center" wrapText="1"/>
    </xf>
    <xf numFmtId="164" fontId="0" fillId="0" borderId="0" xfId="0" applyNumberFormat="1"/>
    <xf numFmtId="0" fontId="0" fillId="0" borderId="0" xfId="1" applyNumberFormat="1" applyFont="1" applyFill="1" applyBorder="1"/>
    <xf numFmtId="0" fontId="9" fillId="0" borderId="5" xfId="0" applyFont="1" applyBorder="1" applyAlignment="1">
      <alignment horizontal="justify" vertical="center"/>
    </xf>
    <xf numFmtId="0" fontId="21" fillId="0" borderId="6" xfId="0" applyFont="1" applyBorder="1" applyAlignment="1">
      <alignment vertical="center"/>
    </xf>
    <xf numFmtId="0" fontId="21" fillId="0" borderId="5" xfId="0" applyFont="1" applyBorder="1" applyAlignment="1">
      <alignment vertical="center"/>
    </xf>
    <xf numFmtId="164" fontId="0" fillId="0" borderId="7" xfId="1" applyFont="1" applyFill="1" applyBorder="1"/>
    <xf numFmtId="164" fontId="0" fillId="7" borderId="7" xfId="1" applyFont="1" applyFill="1" applyBorder="1"/>
    <xf numFmtId="164" fontId="0" fillId="2" borderId="7" xfId="1" applyFont="1" applyFill="1" applyBorder="1" applyAlignment="1">
      <alignment wrapText="1"/>
    </xf>
    <xf numFmtId="2" fontId="0" fillId="0" borderId="7" xfId="0" applyNumberFormat="1" applyFill="1" applyBorder="1"/>
    <xf numFmtId="0" fontId="0" fillId="0" borderId="7" xfId="0" applyFill="1" applyBorder="1"/>
    <xf numFmtId="0" fontId="0" fillId="12" borderId="0" xfId="0" applyFill="1"/>
    <xf numFmtId="10" fontId="0" fillId="0" borderId="1" xfId="2" applyNumberFormat="1" applyFont="1" applyBorder="1"/>
    <xf numFmtId="10" fontId="0" fillId="0" borderId="0" xfId="2" applyNumberFormat="1" applyFont="1"/>
    <xf numFmtId="10" fontId="0" fillId="12" borderId="0" xfId="2" applyNumberFormat="1" applyFont="1" applyFill="1"/>
    <xf numFmtId="10" fontId="0" fillId="12" borderId="0" xfId="2" applyNumberFormat="1" applyFont="1" applyFill="1" applyAlignment="1">
      <alignment wrapText="1"/>
    </xf>
    <xf numFmtId="0" fontId="3" fillId="12" borderId="0" xfId="0" applyFont="1" applyFill="1"/>
    <xf numFmtId="10" fontId="3" fillId="12" borderId="0" xfId="2" applyNumberFormat="1" applyFont="1" applyFill="1"/>
    <xf numFmtId="0" fontId="0" fillId="12" borderId="1" xfId="0" applyFill="1" applyBorder="1"/>
    <xf numFmtId="170" fontId="0" fillId="13" borderId="0" xfId="1" applyNumberFormat="1" applyFont="1" applyFill="1"/>
    <xf numFmtId="170" fontId="0" fillId="13" borderId="1" xfId="1" applyNumberFormat="1" applyFont="1" applyFill="1" applyBorder="1" applyAlignment="1">
      <alignment wrapText="1"/>
    </xf>
    <xf numFmtId="170" fontId="0" fillId="13" borderId="1" xfId="1" applyNumberFormat="1" applyFont="1" applyFill="1" applyBorder="1"/>
    <xf numFmtId="172" fontId="0" fillId="13" borderId="0" xfId="1" applyNumberFormat="1" applyFont="1" applyFill="1"/>
    <xf numFmtId="164" fontId="0" fillId="13" borderId="0" xfId="1" applyFont="1" applyFill="1"/>
    <xf numFmtId="1" fontId="0" fillId="13" borderId="1" xfId="0" applyNumberFormat="1" applyFill="1" applyBorder="1"/>
    <xf numFmtId="0" fontId="0" fillId="13" borderId="1" xfId="0" applyFill="1" applyBorder="1"/>
    <xf numFmtId="164" fontId="0" fillId="13" borderId="1" xfId="1" applyFont="1" applyFill="1" applyBorder="1"/>
    <xf numFmtId="171" fontId="0" fillId="13" borderId="1" xfId="1" applyNumberFormat="1" applyFont="1" applyFill="1" applyBorder="1"/>
    <xf numFmtId="43" fontId="0" fillId="0" borderId="0" xfId="0" applyNumberFormat="1"/>
    <xf numFmtId="164" fontId="0" fillId="0" borderId="0" xfId="1" applyFont="1" applyFill="1" applyBorder="1" applyAlignment="1">
      <alignment wrapText="1"/>
    </xf>
    <xf numFmtId="2" fontId="0" fillId="0" borderId="0" xfId="0" applyNumberFormat="1" applyFill="1" applyBorder="1"/>
    <xf numFmtId="0" fontId="0" fillId="0" borderId="0" xfId="0" applyFill="1" applyBorder="1"/>
    <xf numFmtId="3" fontId="0" fillId="0" borderId="0" xfId="1" applyNumberFormat="1" applyFont="1" applyFill="1" applyBorder="1"/>
    <xf numFmtId="170" fontId="0" fillId="0" borderId="0" xfId="1" applyNumberFormat="1" applyFont="1" applyFill="1" applyBorder="1"/>
    <xf numFmtId="171" fontId="0" fillId="0" borderId="0" xfId="1" applyNumberFormat="1" applyFont="1" applyFill="1" applyBorder="1"/>
    <xf numFmtId="173" fontId="0" fillId="0" borderId="0" xfId="2" applyNumberFormat="1" applyFont="1" applyFill="1" applyBorder="1" applyAlignment="1">
      <alignment wrapText="1"/>
    </xf>
    <xf numFmtId="174" fontId="0" fillId="13" borderId="0" xfId="1" applyNumberFormat="1" applyFont="1" applyFill="1"/>
    <xf numFmtId="2" fontId="0" fillId="0" borderId="0" xfId="0" applyNumberFormat="1"/>
    <xf numFmtId="170" fontId="0" fillId="13" borderId="0" xfId="1" applyNumberFormat="1" applyFont="1" applyFill="1" applyAlignment="1">
      <alignment wrapText="1"/>
    </xf>
    <xf numFmtId="170" fontId="0" fillId="14" borderId="0" xfId="1" applyNumberFormat="1" applyFont="1" applyFill="1"/>
    <xf numFmtId="174" fontId="0" fillId="14" borderId="0" xfId="1" applyNumberFormat="1" applyFont="1" applyFill="1"/>
    <xf numFmtId="170" fontId="0" fillId="14" borderId="0" xfId="1" applyNumberFormat="1" applyFont="1" applyFill="1" applyBorder="1" applyAlignment="1">
      <alignment wrapText="1"/>
    </xf>
    <xf numFmtId="164" fontId="0" fillId="14" borderId="0" xfId="1" applyFont="1" applyFill="1"/>
    <xf numFmtId="170" fontId="0" fillId="14" borderId="0" xfId="1" applyNumberFormat="1" applyFont="1" applyFill="1" applyBorder="1"/>
    <xf numFmtId="1" fontId="0" fillId="14" borderId="0" xfId="0" applyNumberFormat="1" applyFill="1" applyBorder="1"/>
    <xf numFmtId="0" fontId="0" fillId="14" borderId="0" xfId="0" applyFill="1" applyBorder="1"/>
    <xf numFmtId="164" fontId="0" fillId="14" borderId="0" xfId="1" applyFont="1" applyFill="1" applyBorder="1"/>
    <xf numFmtId="171" fontId="0" fillId="14" borderId="0" xfId="1" applyNumberFormat="1" applyFont="1" applyFill="1" applyBorder="1"/>
    <xf numFmtId="164" fontId="4" fillId="0" borderId="0" xfId="1" applyFont="1" applyFill="1" applyBorder="1" applyAlignment="1">
      <alignment wrapText="1"/>
    </xf>
    <xf numFmtId="1" fontId="0" fillId="0" borderId="0" xfId="0" applyNumberFormat="1" applyFont="1" applyFill="1" applyBorder="1"/>
    <xf numFmtId="0" fontId="21" fillId="0" borderId="0" xfId="0" applyFont="1" applyFill="1" applyBorder="1" applyAlignment="1">
      <alignment vertical="center"/>
    </xf>
    <xf numFmtId="164" fontId="0" fillId="0" borderId="7" xfId="1" applyFont="1" applyFill="1" applyBorder="1" applyAlignment="1">
      <alignment wrapText="1"/>
    </xf>
    <xf numFmtId="175" fontId="0" fillId="13" borderId="1" xfId="1" applyNumberFormat="1" applyFont="1" applyFill="1" applyBorder="1"/>
    <xf numFmtId="176" fontId="0" fillId="0" borderId="0" xfId="0" applyNumberFormat="1"/>
    <xf numFmtId="177" fontId="0" fillId="0" borderId="0" xfId="1" applyNumberFormat="1" applyFont="1"/>
    <xf numFmtId="2" fontId="0" fillId="0" borderId="1" xfId="0" applyNumberFormat="1" applyBorder="1"/>
    <xf numFmtId="0" fontId="3" fillId="0" borderId="0" xfId="0" applyFont="1" applyFill="1" applyBorder="1"/>
    <xf numFmtId="0" fontId="22" fillId="0" borderId="0" xfId="0" applyFont="1" applyFill="1" applyBorder="1"/>
    <xf numFmtId="0" fontId="23" fillId="0" borderId="0" xfId="0" applyFont="1"/>
    <xf numFmtId="0" fontId="3" fillId="6" borderId="8" xfId="0" applyFont="1" applyFill="1" applyBorder="1"/>
    <xf numFmtId="0" fontId="9" fillId="0" borderId="9" xfId="0" applyFont="1" applyBorder="1" applyAlignment="1">
      <alignment horizontal="justify" vertical="center"/>
    </xf>
    <xf numFmtId="0" fontId="0" fillId="0" borderId="7" xfId="0" applyFont="1" applyFill="1" applyBorder="1" applyAlignment="1">
      <alignment horizontal="left" vertical="top" wrapText="1"/>
    </xf>
    <xf numFmtId="0" fontId="9" fillId="0" borderId="7" xfId="0" applyFont="1" applyBorder="1" applyAlignment="1">
      <alignment vertical="center" wrapText="1"/>
    </xf>
    <xf numFmtId="0" fontId="0" fillId="0" borderId="0" xfId="0" applyBorder="1"/>
    <xf numFmtId="0" fontId="23" fillId="0" borderId="0" xfId="0" applyFont="1" applyBorder="1"/>
    <xf numFmtId="0" fontId="23" fillId="0" borderId="0" xfId="3" applyFont="1" applyFill="1" applyBorder="1"/>
    <xf numFmtId="0" fontId="25" fillId="6" borderId="1" xfId="4" applyFont="1" applyFill="1" applyBorder="1"/>
    <xf numFmtId="0" fontId="0" fillId="0" borderId="0" xfId="0" applyFont="1" applyBorder="1"/>
    <xf numFmtId="0" fontId="5" fillId="0" borderId="0" xfId="3" applyFont="1" applyBorder="1"/>
    <xf numFmtId="0" fontId="26" fillId="0" borderId="1" xfId="0" applyFont="1" applyBorder="1"/>
    <xf numFmtId="0" fontId="23" fillId="0" borderId="1" xfId="0" applyFont="1" applyBorder="1"/>
    <xf numFmtId="0" fontId="3" fillId="6" borderId="0" xfId="0" applyFont="1" applyFill="1" applyBorder="1"/>
    <xf numFmtId="43" fontId="0" fillId="0" borderId="1" xfId="0" applyNumberFormat="1" applyBorder="1"/>
    <xf numFmtId="164" fontId="0" fillId="0" borderId="7" xfId="1" applyFont="1" applyBorder="1"/>
    <xf numFmtId="0" fontId="3" fillId="6" borderId="1" xfId="0" applyFont="1" applyFill="1" applyBorder="1"/>
    <xf numFmtId="2" fontId="0" fillId="0" borderId="1" xfId="1" applyNumberFormat="1" applyFont="1" applyBorder="1"/>
    <xf numFmtId="0" fontId="23" fillId="0" borderId="0" xfId="0" applyFont="1" applyFill="1"/>
    <xf numFmtId="0" fontId="24" fillId="0" borderId="0" xfId="0" applyFont="1" applyFill="1"/>
    <xf numFmtId="43" fontId="0" fillId="0" borderId="0" xfId="0" applyNumberFormat="1" applyFill="1"/>
    <xf numFmtId="43" fontId="0" fillId="0" borderId="1" xfId="0" applyNumberFormat="1" applyFill="1" applyBorder="1"/>
    <xf numFmtId="0" fontId="5" fillId="0" borderId="1" xfId="3" applyFont="1" applyFill="1" applyBorder="1" applyAlignment="1">
      <alignment wrapText="1"/>
    </xf>
    <xf numFmtId="164" fontId="0" fillId="0" borderId="1" xfId="1" applyFont="1" applyBorder="1" applyAlignment="1">
      <alignment horizontal="right"/>
    </xf>
    <xf numFmtId="0" fontId="9" fillId="0" borderId="1" xfId="0" applyFont="1" applyBorder="1"/>
    <xf numFmtId="0" fontId="9" fillId="0" borderId="1" xfId="0" applyFont="1" applyFill="1" applyBorder="1"/>
    <xf numFmtId="0" fontId="9" fillId="0" borderId="1" xfId="3" applyFont="1" applyBorder="1"/>
    <xf numFmtId="164" fontId="9" fillId="0" borderId="1" xfId="1" applyFont="1" applyBorder="1"/>
    <xf numFmtId="0" fontId="9" fillId="0" borderId="1" xfId="0" applyFont="1" applyBorder="1" applyAlignment="1"/>
    <xf numFmtId="0" fontId="28" fillId="0" borderId="0" xfId="0" applyFont="1"/>
    <xf numFmtId="0" fontId="29" fillId="0" borderId="0" xfId="0" applyFont="1"/>
    <xf numFmtId="0" fontId="29" fillId="0" borderId="1" xfId="0" applyFont="1" applyBorder="1"/>
    <xf numFmtId="0" fontId="29" fillId="11" borderId="1" xfId="0" applyFont="1" applyFill="1" applyBorder="1" applyAlignment="1">
      <alignment horizontal="center" vertical="center"/>
    </xf>
    <xf numFmtId="0" fontId="28" fillId="0" borderId="1" xfId="0" applyFont="1" applyBorder="1" applyAlignment="1">
      <alignment wrapText="1"/>
    </xf>
    <xf numFmtId="0" fontId="28" fillId="0" borderId="1" xfId="0" applyFont="1" applyBorder="1"/>
    <xf numFmtId="0" fontId="28" fillId="11" borderId="1" xfId="0" applyFont="1" applyFill="1" applyBorder="1" applyAlignment="1">
      <alignment wrapText="1"/>
    </xf>
    <xf numFmtId="0" fontId="30" fillId="0" borderId="1" xfId="0" applyFont="1" applyBorder="1" applyAlignment="1">
      <alignment wrapText="1"/>
    </xf>
    <xf numFmtId="0" fontId="28" fillId="0" borderId="1" xfId="0" applyFont="1" applyBorder="1" applyAlignment="1">
      <alignment horizontal="center" wrapText="1"/>
    </xf>
    <xf numFmtId="0" fontId="28" fillId="0" borderId="1" xfId="0" applyFont="1" applyBorder="1" applyAlignment="1">
      <alignment horizontal="center"/>
    </xf>
    <xf numFmtId="0" fontId="28" fillId="11" borderId="1" xfId="0" applyFont="1" applyFill="1" applyBorder="1" applyAlignment="1">
      <alignment horizontal="center" wrapText="1"/>
    </xf>
    <xf numFmtId="0" fontId="3" fillId="11" borderId="1" xfId="0" applyFont="1" applyFill="1" applyBorder="1" applyAlignment="1">
      <alignment horizontal="center"/>
    </xf>
    <xf numFmtId="0" fontId="3" fillId="0" borderId="1" xfId="0" applyFont="1" applyBorder="1" applyAlignment="1">
      <alignment horizontal="center"/>
    </xf>
    <xf numFmtId="4" fontId="28" fillId="0" borderId="1" xfId="0" applyNumberFormat="1" applyFont="1" applyBorder="1" applyAlignment="1">
      <alignment horizontal="center"/>
    </xf>
    <xf numFmtId="4" fontId="28" fillId="11" borderId="1" xfId="0" applyNumberFormat="1" applyFont="1" applyFill="1" applyBorder="1" applyAlignment="1">
      <alignment horizontal="center"/>
    </xf>
    <xf numFmtId="10" fontId="28" fillId="0" borderId="1" xfId="0" applyNumberFormat="1" applyFont="1" applyBorder="1" applyAlignment="1">
      <alignment horizontal="center"/>
    </xf>
    <xf numFmtId="2" fontId="28" fillId="0" borderId="1" xfId="0" applyNumberFormat="1" applyFont="1" applyBorder="1" applyAlignment="1">
      <alignment horizontal="center"/>
    </xf>
    <xf numFmtId="9" fontId="28" fillId="0" borderId="1" xfId="0" applyNumberFormat="1" applyFont="1" applyBorder="1" applyAlignment="1">
      <alignment horizontal="center"/>
    </xf>
    <xf numFmtId="2" fontId="28" fillId="11" borderId="1" xfId="0" applyNumberFormat="1" applyFont="1" applyFill="1" applyBorder="1" applyAlignment="1">
      <alignment horizontal="center"/>
    </xf>
    <xf numFmtId="0" fontId="29" fillId="0" borderId="3" xfId="0" applyFont="1" applyBorder="1"/>
    <xf numFmtId="0" fontId="28" fillId="0" borderId="11" xfId="0" applyFont="1" applyBorder="1" applyAlignment="1">
      <alignment wrapText="1"/>
    </xf>
    <xf numFmtId="0" fontId="29" fillId="0" borderId="10" xfId="0" applyFont="1" applyBorder="1"/>
    <xf numFmtId="0" fontId="28" fillId="0" borderId="11" xfId="0" applyFont="1" applyBorder="1" applyAlignment="1">
      <alignment horizontal="center" wrapText="1"/>
    </xf>
    <xf numFmtId="0" fontId="28" fillId="0" borderId="10" xfId="0" applyFont="1" applyBorder="1"/>
    <xf numFmtId="0" fontId="28" fillId="11" borderId="0" xfId="0" applyFont="1" applyFill="1"/>
    <xf numFmtId="4" fontId="28" fillId="11" borderId="0" xfId="0" applyNumberFormat="1" applyFont="1" applyFill="1" applyAlignment="1">
      <alignment horizontal="center"/>
    </xf>
    <xf numFmtId="2" fontId="28" fillId="0" borderId="0" xfId="0" applyNumberFormat="1" applyFont="1" applyAlignment="1">
      <alignment horizontal="center"/>
    </xf>
    <xf numFmtId="173" fontId="28" fillId="0" borderId="0" xfId="0" applyNumberFormat="1" applyFont="1" applyAlignment="1">
      <alignment horizontal="center"/>
    </xf>
    <xf numFmtId="4" fontId="28" fillId="0" borderId="0" xfId="0" applyNumberFormat="1" applyFont="1" applyAlignment="1">
      <alignment horizontal="center"/>
    </xf>
    <xf numFmtId="0" fontId="0" fillId="0" borderId="1" xfId="0" applyBorder="1" applyAlignment="1">
      <alignment horizontal="center"/>
    </xf>
    <xf numFmtId="178" fontId="28" fillId="0" borderId="1" xfId="0" applyNumberFormat="1" applyFont="1" applyBorder="1" applyAlignment="1">
      <alignment horizontal="center"/>
    </xf>
    <xf numFmtId="0" fontId="28" fillId="11" borderId="1" xfId="0" applyFont="1" applyFill="1" applyBorder="1"/>
    <xf numFmtId="178" fontId="30" fillId="0" borderId="1" xfId="0" applyNumberFormat="1" applyFont="1" applyBorder="1" applyAlignment="1">
      <alignment horizontal="center"/>
    </xf>
    <xf numFmtId="0" fontId="28" fillId="0" borderId="7" xfId="0" applyFont="1" applyBorder="1"/>
    <xf numFmtId="179" fontId="28" fillId="0" borderId="1" xfId="0" applyNumberFormat="1" applyFont="1" applyBorder="1" applyAlignment="1">
      <alignment horizontal="center"/>
    </xf>
    <xf numFmtId="179" fontId="28" fillId="0" borderId="0" xfId="0" applyNumberFormat="1" applyFont="1" applyAlignment="1">
      <alignment horizontal="center"/>
    </xf>
    <xf numFmtId="10" fontId="28" fillId="0" borderId="0" xfId="0" applyNumberFormat="1" applyFont="1" applyAlignment="1">
      <alignment horizontal="center"/>
    </xf>
    <xf numFmtId="0" fontId="0" fillId="5" borderId="0" xfId="0" applyFill="1"/>
    <xf numFmtId="0" fontId="0" fillId="0" borderId="1" xfId="0" applyBorder="1" applyAlignment="1">
      <alignment vertical="top"/>
    </xf>
    <xf numFmtId="43" fontId="0" fillId="0" borderId="1" xfId="0" applyNumberFormat="1" applyBorder="1" applyAlignment="1">
      <alignment vertical="top"/>
    </xf>
    <xf numFmtId="0" fontId="0" fillId="0" borderId="10" xfId="0" applyBorder="1"/>
    <xf numFmtId="0" fontId="11" fillId="0" borderId="3" xfId="3" applyFont="1" applyBorder="1"/>
    <xf numFmtId="43" fontId="0" fillId="0" borderId="7" xfId="0" applyNumberFormat="1" applyBorder="1" applyAlignment="1">
      <alignment horizontal="right"/>
    </xf>
    <xf numFmtId="0" fontId="3" fillId="0" borderId="10" xfId="0" applyFont="1" applyBorder="1"/>
    <xf numFmtId="0" fontId="0" fillId="0" borderId="1" xfId="0" applyBorder="1" applyAlignment="1">
      <alignment horizontal="right"/>
    </xf>
    <xf numFmtId="43" fontId="0" fillId="0" borderId="12" xfId="0" applyNumberFormat="1" applyBorder="1" applyAlignment="1">
      <alignment horizontal="right"/>
    </xf>
    <xf numFmtId="0" fontId="11" fillId="0" borderId="1" xfId="4" applyFont="1" applyBorder="1" applyAlignment="1">
      <alignment wrapText="1"/>
    </xf>
    <xf numFmtId="0" fontId="11" fillId="0" borderId="1" xfId="4" applyFont="1" applyBorder="1"/>
    <xf numFmtId="0" fontId="5" fillId="0" borderId="1" xfId="4" applyFont="1" applyFill="1" applyBorder="1"/>
    <xf numFmtId="0" fontId="17" fillId="0" borderId="1" xfId="4" applyFont="1" applyFill="1" applyBorder="1"/>
    <xf numFmtId="164" fontId="27" fillId="0" borderId="1" xfId="1" applyFont="1" applyFill="1" applyBorder="1"/>
    <xf numFmtId="43" fontId="0" fillId="0" borderId="1" xfId="0" quotePrefix="1" applyNumberFormat="1" applyFill="1" applyBorder="1" applyAlignment="1">
      <alignment horizontal="right"/>
    </xf>
    <xf numFmtId="164" fontId="27" fillId="0" borderId="0" xfId="1" applyFont="1" applyFill="1" applyBorder="1"/>
    <xf numFmtId="43" fontId="0" fillId="0" borderId="0" xfId="0" quotePrefix="1" applyNumberFormat="1" applyFill="1" applyBorder="1" applyAlignment="1">
      <alignment horizontal="right"/>
    </xf>
    <xf numFmtId="43" fontId="0" fillId="0" borderId="1" xfId="0" quotePrefix="1" applyNumberFormat="1" applyFont="1" applyBorder="1" applyAlignment="1">
      <alignment horizontal="right"/>
    </xf>
    <xf numFmtId="164" fontId="1" fillId="11" borderId="1" xfId="1" applyFont="1" applyFill="1" applyBorder="1" applyAlignment="1">
      <alignment horizontal="right"/>
    </xf>
    <xf numFmtId="164" fontId="1" fillId="11" borderId="1" xfId="1" applyFont="1" applyFill="1" applyBorder="1"/>
    <xf numFmtId="43" fontId="1" fillId="11" borderId="1" xfId="0" applyNumberFormat="1" applyFont="1" applyFill="1" applyBorder="1"/>
    <xf numFmtId="0" fontId="9" fillId="0" borderId="1" xfId="4" applyFont="1" applyFill="1" applyBorder="1"/>
    <xf numFmtId="0" fontId="19" fillId="0" borderId="0" xfId="4" applyFont="1" applyBorder="1" applyAlignment="1"/>
    <xf numFmtId="0" fontId="0" fillId="0" borderId="1" xfId="0" applyFont="1" applyBorder="1" applyAlignment="1">
      <alignment vertical="top"/>
    </xf>
    <xf numFmtId="0" fontId="8" fillId="0" borderId="1" xfId="4" applyFont="1" applyBorder="1" applyAlignment="1">
      <alignment vertical="top" wrapText="1"/>
    </xf>
    <xf numFmtId="0" fontId="13" fillId="11" borderId="1" xfId="0" applyFont="1" applyFill="1" applyBorder="1" applyAlignment="1">
      <alignment vertical="center" wrapText="1"/>
    </xf>
    <xf numFmtId="0" fontId="12" fillId="11" borderId="1" xfId="0" applyFont="1" applyFill="1" applyBorder="1" applyAlignment="1">
      <alignment vertical="center" wrapText="1"/>
    </xf>
    <xf numFmtId="0" fontId="0" fillId="11" borderId="1" xfId="3" applyFont="1" applyFill="1" applyBorder="1"/>
    <xf numFmtId="0" fontId="8" fillId="11" borderId="1" xfId="3" applyFont="1" applyFill="1" applyBorder="1"/>
    <xf numFmtId="43" fontId="0" fillId="0" borderId="7" xfId="0" applyNumberFormat="1" applyBorder="1"/>
    <xf numFmtId="0" fontId="0" fillId="11" borderId="1" xfId="3" applyFont="1" applyFill="1" applyBorder="1" applyAlignment="1">
      <alignment vertical="top"/>
    </xf>
    <xf numFmtId="0" fontId="5" fillId="11" borderId="1" xfId="3" applyFont="1" applyFill="1" applyBorder="1" applyAlignment="1">
      <alignment vertical="top"/>
    </xf>
    <xf numFmtId="164" fontId="0" fillId="11" borderId="1" xfId="1" applyFont="1" applyFill="1" applyBorder="1" applyAlignment="1">
      <alignment horizontal="right" vertical="top" wrapText="1"/>
    </xf>
    <xf numFmtId="43" fontId="0" fillId="0" borderId="1" xfId="0" applyNumberFormat="1" applyFont="1" applyBorder="1"/>
    <xf numFmtId="0" fontId="0" fillId="0" borderId="1" xfId="3" applyFont="1" applyBorder="1" applyAlignment="1">
      <alignment vertical="top"/>
    </xf>
    <xf numFmtId="0" fontId="5" fillId="0" borderId="1" xfId="3" applyFont="1" applyBorder="1" applyAlignment="1">
      <alignment vertical="top"/>
    </xf>
    <xf numFmtId="164" fontId="0" fillId="0" borderId="1" xfId="1" applyFont="1" applyFill="1" applyBorder="1" applyAlignment="1">
      <alignment horizontal="right"/>
    </xf>
    <xf numFmtId="164" fontId="0" fillId="0" borderId="7" xfId="1" applyFont="1" applyFill="1" applyBorder="1" applyAlignment="1">
      <alignment horizontal="right"/>
    </xf>
    <xf numFmtId="1" fontId="0" fillId="0" borderId="1" xfId="0" applyNumberFormat="1" applyFont="1" applyBorder="1" applyAlignment="1">
      <alignment horizontal="right"/>
    </xf>
    <xf numFmtId="1" fontId="0" fillId="0" borderId="7" xfId="0" applyNumberFormat="1" applyFont="1" applyBorder="1" applyAlignment="1">
      <alignment horizontal="right"/>
    </xf>
    <xf numFmtId="0" fontId="9" fillId="0" borderId="2" xfId="0" applyFont="1" applyBorder="1" applyAlignment="1">
      <alignment horizontal="left" vertical="center" wrapText="1"/>
    </xf>
    <xf numFmtId="0" fontId="0" fillId="0" borderId="1" xfId="0" applyBorder="1" applyAlignment="1">
      <alignment horizontal="left" wrapText="1"/>
    </xf>
    <xf numFmtId="0" fontId="3" fillId="6" borderId="1" xfId="0" applyFont="1" applyFill="1" applyBorder="1" applyAlignment="1">
      <alignment horizontal="right"/>
    </xf>
    <xf numFmtId="164" fontId="0" fillId="0" borderId="7" xfId="1" applyFont="1" applyBorder="1" applyAlignment="1">
      <alignment horizontal="right"/>
    </xf>
    <xf numFmtId="164" fontId="0" fillId="0" borderId="10" xfId="1" applyFont="1" applyBorder="1" applyAlignment="1">
      <alignment horizontal="right"/>
    </xf>
    <xf numFmtId="164" fontId="0" fillId="0" borderId="13" xfId="1" applyFont="1" applyBorder="1" applyAlignment="1">
      <alignment horizontal="right"/>
    </xf>
    <xf numFmtId="164" fontId="0" fillId="0" borderId="3" xfId="1" applyFont="1" applyBorder="1" applyAlignment="1">
      <alignment horizontal="right"/>
    </xf>
    <xf numFmtId="164" fontId="0" fillId="0" borderId="14" xfId="1" applyFont="1" applyBorder="1" applyAlignment="1">
      <alignment horizontal="right"/>
    </xf>
    <xf numFmtId="43" fontId="0" fillId="6" borderId="1" xfId="0" applyNumberFormat="1" applyFill="1" applyBorder="1"/>
    <xf numFmtId="0" fontId="0" fillId="11" borderId="1" xfId="0" applyFont="1" applyFill="1" applyBorder="1"/>
    <xf numFmtId="0" fontId="3" fillId="11" borderId="1" xfId="0" applyFont="1" applyFill="1" applyBorder="1"/>
    <xf numFmtId="0" fontId="11" fillId="0" borderId="8" xfId="3" applyFont="1" applyBorder="1" applyAlignment="1">
      <alignment vertical="top"/>
    </xf>
    <xf numFmtId="0" fontId="11" fillId="0" borderId="1" xfId="3" applyFont="1" applyBorder="1"/>
    <xf numFmtId="0" fontId="31" fillId="0" borderId="1" xfId="0" applyFont="1" applyBorder="1" applyAlignment="1">
      <alignment vertical="center"/>
    </xf>
    <xf numFmtId="0" fontId="32" fillId="0" borderId="1" xfId="0" applyFont="1" applyBorder="1"/>
    <xf numFmtId="0" fontId="8" fillId="0" borderId="0" xfId="3" applyFont="1" applyFill="1" applyBorder="1"/>
    <xf numFmtId="164" fontId="0" fillId="0" borderId="7" xfId="1" applyFont="1" applyBorder="1" applyAlignment="1">
      <alignment horizontal="left" wrapText="1"/>
    </xf>
    <xf numFmtId="164" fontId="0" fillId="11" borderId="7" xfId="1" applyFont="1" applyFill="1" applyBorder="1" applyAlignment="1">
      <alignment horizontal="left" vertical="top" wrapText="1"/>
    </xf>
    <xf numFmtId="0" fontId="23" fillId="0" borderId="0" xfId="0" applyFont="1" applyFill="1" applyAlignment="1"/>
    <xf numFmtId="0" fontId="9" fillId="0" borderId="1" xfId="0" applyFont="1" applyBorder="1" applyAlignment="1">
      <alignment horizontal="left" vertical="top" wrapText="1"/>
    </xf>
    <xf numFmtId="0" fontId="0" fillId="0" borderId="1" xfId="3" applyFont="1" applyFill="1" applyBorder="1" applyAlignment="1">
      <alignment vertical="top"/>
    </xf>
    <xf numFmtId="0" fontId="9" fillId="0" borderId="1" xfId="3" applyFont="1" applyBorder="1" applyAlignment="1">
      <alignment vertical="top" wrapText="1"/>
    </xf>
    <xf numFmtId="0" fontId="1" fillId="0" borderId="1" xfId="3" applyFont="1" applyBorder="1"/>
    <xf numFmtId="0" fontId="29" fillId="0" borderId="0" xfId="0" applyFont="1" applyAlignment="1">
      <alignment horizontal="left"/>
    </xf>
    <xf numFmtId="0" fontId="29" fillId="0" borderId="3" xfId="0" applyFont="1" applyBorder="1" applyAlignment="1">
      <alignment horizontal="center" wrapText="1"/>
    </xf>
    <xf numFmtId="0" fontId="29" fillId="0" borderId="10" xfId="0" applyFont="1" applyBorder="1" applyAlignment="1">
      <alignment horizontal="center" wrapText="1"/>
    </xf>
    <xf numFmtId="0" fontId="28" fillId="0" borderId="3" xfId="0" applyFont="1" applyBorder="1" applyAlignment="1">
      <alignment horizontal="left"/>
    </xf>
    <xf numFmtId="0" fontId="28" fillId="0" borderId="10" xfId="0" applyFont="1" applyBorder="1" applyAlignment="1">
      <alignment horizontal="left"/>
    </xf>
    <xf numFmtId="43" fontId="0" fillId="0" borderId="1" xfId="0" applyNumberFormat="1" applyBorder="1" applyAlignment="1">
      <alignment horizontal="right"/>
    </xf>
  </cellXfs>
  <cellStyles count="5">
    <cellStyle name="Comma" xfId="1" builtinId="3"/>
    <cellStyle name="Normal" xfId="0" builtinId="0"/>
    <cellStyle name="Normal 2" xfId="4" xr:uid="{00000000-0005-0000-0000-000002000000}"/>
    <cellStyle name="Normal 7" xfId="3" xr:uid="{00000000-0005-0000-0000-00000300000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1382286</xdr:colOff>
      <xdr:row>6</xdr:row>
      <xdr:rowOff>75166</xdr:rowOff>
    </xdr:to>
    <xdr:pic>
      <xdr:nvPicPr>
        <xdr:cNvPr id="3" name="Picture 2">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76325" y="0"/>
          <a:ext cx="1382286" cy="121816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1382286</xdr:colOff>
      <xdr:row>6</xdr:row>
      <xdr:rowOff>75166</xdr:rowOff>
    </xdr:to>
    <xdr:pic>
      <xdr:nvPicPr>
        <xdr:cNvPr id="2" name="Picture 1">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1575" y="0"/>
          <a:ext cx="1382286" cy="1218166"/>
        </a:xfrm>
        <a:prstGeom prst="rect">
          <a:avLst/>
        </a:prstGeom>
      </xdr:spPr>
    </xdr:pic>
    <xdr:clientData/>
  </xdr:twoCellAnchor>
  <xdr:twoCellAnchor editAs="oneCell">
    <xdr:from>
      <xdr:col>1</xdr:col>
      <xdr:colOff>9525</xdr:colOff>
      <xdr:row>0</xdr:row>
      <xdr:rowOff>0</xdr:rowOff>
    </xdr:from>
    <xdr:to>
      <xdr:col>1</xdr:col>
      <xdr:colOff>1391811</xdr:colOff>
      <xdr:row>6</xdr:row>
      <xdr:rowOff>75166</xdr:rowOff>
    </xdr:to>
    <xdr:pic>
      <xdr:nvPicPr>
        <xdr:cNvPr id="3" name="Picture 2">
          <a:extLst>
            <a:ext uri="{FF2B5EF4-FFF2-40B4-BE49-F238E27FC236}">
              <a16:creationId xmlns:a16="http://schemas.microsoft.com/office/drawing/2014/main" id="{00000000-0008-0000-01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81100" y="0"/>
          <a:ext cx="1382286" cy="121816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1819274</xdr:colOff>
      <xdr:row>5</xdr:row>
      <xdr:rowOff>259894</xdr:rowOff>
    </xdr:to>
    <xdr:pic>
      <xdr:nvPicPr>
        <xdr:cNvPr id="2" name="Picture 1">
          <a:extLst>
            <a:ext uri="{FF2B5EF4-FFF2-40B4-BE49-F238E27FC236}">
              <a16:creationId xmlns:a16="http://schemas.microsoft.com/office/drawing/2014/main" id="{EB7C3116-DA83-4002-8F55-9BB89DC67C8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819274" cy="121816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845"/>
  <sheetViews>
    <sheetView topLeftCell="B1" workbookViewId="0">
      <pane ySplit="11" topLeftCell="A279" activePane="bottomLeft" state="frozen"/>
      <selection activeCell="C1" sqref="C1"/>
      <selection pane="bottomLeft" activeCell="G11" sqref="G11"/>
    </sheetView>
  </sheetViews>
  <sheetFormatPr defaultRowHeight="15" x14ac:dyDescent="0.25"/>
  <cols>
    <col min="1" max="1" width="12.140625" customWidth="1"/>
    <col min="2" max="2" width="56.140625" customWidth="1"/>
    <col min="3" max="3" width="13.5703125" bestFit="1" customWidth="1"/>
    <col min="4" max="4" width="21" bestFit="1" customWidth="1"/>
    <col min="5" max="5" width="16.140625" customWidth="1"/>
    <col min="6" max="6" width="8.5703125" bestFit="1" customWidth="1"/>
    <col min="7" max="7" width="24.7109375" bestFit="1" customWidth="1"/>
    <col min="8" max="8" width="14.85546875" hidden="1" customWidth="1"/>
    <col min="9" max="9" width="18.5703125" style="202" customWidth="1"/>
    <col min="11" max="11" width="10.5703125" bestFit="1" customWidth="1"/>
  </cols>
  <sheetData>
    <row r="1" spans="1:9" x14ac:dyDescent="0.25">
      <c r="E1" s="1"/>
      <c r="F1" s="1"/>
      <c r="G1" s="2"/>
      <c r="H1" s="3"/>
    </row>
    <row r="2" spans="1:9" x14ac:dyDescent="0.25">
      <c r="E2" s="1"/>
      <c r="F2" s="1"/>
      <c r="G2" s="2"/>
      <c r="H2" s="3"/>
    </row>
    <row r="3" spans="1:9" x14ac:dyDescent="0.25">
      <c r="E3" s="1"/>
      <c r="F3" s="1"/>
      <c r="G3" s="2"/>
      <c r="H3" s="3"/>
    </row>
    <row r="4" spans="1:9" x14ac:dyDescent="0.25">
      <c r="E4" s="1"/>
      <c r="F4" s="1"/>
      <c r="G4" s="2"/>
      <c r="H4" s="3"/>
    </row>
    <row r="5" spans="1:9" x14ac:dyDescent="0.25">
      <c r="E5" s="1"/>
      <c r="F5" s="1"/>
      <c r="G5" s="2"/>
      <c r="H5" s="3"/>
    </row>
    <row r="6" spans="1:9" x14ac:dyDescent="0.25">
      <c r="E6" s="1"/>
      <c r="F6" s="1"/>
      <c r="G6" s="2"/>
      <c r="H6" s="3"/>
    </row>
    <row r="7" spans="1:9" x14ac:dyDescent="0.25">
      <c r="E7" s="1"/>
      <c r="F7" s="1"/>
      <c r="G7" s="2"/>
      <c r="H7" s="3"/>
    </row>
    <row r="8" spans="1:9" x14ac:dyDescent="0.25">
      <c r="B8" s="4" t="s">
        <v>0</v>
      </c>
      <c r="C8" s="4"/>
      <c r="D8" s="4"/>
      <c r="E8" s="1"/>
      <c r="F8" s="1"/>
      <c r="G8" s="2"/>
      <c r="H8" s="3"/>
    </row>
    <row r="9" spans="1:9" x14ac:dyDescent="0.25">
      <c r="B9" s="4" t="s">
        <v>1</v>
      </c>
      <c r="E9" s="1" t="s">
        <v>0</v>
      </c>
      <c r="F9" s="1"/>
      <c r="G9" s="5" t="s">
        <v>2</v>
      </c>
      <c r="H9" s="3"/>
    </row>
    <row r="10" spans="1:9" x14ac:dyDescent="0.25">
      <c r="A10" s="6"/>
      <c r="B10" s="6" t="s">
        <v>3</v>
      </c>
      <c r="C10" s="6"/>
      <c r="D10" s="6"/>
      <c r="E10" s="7"/>
      <c r="F10" s="7"/>
      <c r="G10" s="8"/>
      <c r="H10" s="9"/>
    </row>
    <row r="11" spans="1:9" ht="30" x14ac:dyDescent="0.25">
      <c r="A11" s="6" t="s">
        <v>4</v>
      </c>
      <c r="B11" s="6" t="s">
        <v>5</v>
      </c>
      <c r="C11" s="6"/>
      <c r="D11" s="6"/>
      <c r="E11" s="7" t="s">
        <v>6</v>
      </c>
      <c r="F11" s="7"/>
      <c r="G11" s="8"/>
      <c r="H11" s="9" t="s">
        <v>7</v>
      </c>
      <c r="I11" s="203" t="s">
        <v>621</v>
      </c>
    </row>
    <row r="12" spans="1:9" x14ac:dyDescent="0.25">
      <c r="A12" s="10" t="s">
        <v>3</v>
      </c>
      <c r="B12" s="10" t="s">
        <v>622</v>
      </c>
      <c r="C12" s="11"/>
      <c r="D12" s="11"/>
      <c r="E12" s="12">
        <v>176.59246666666667</v>
      </c>
      <c r="F12" s="12">
        <v>197</v>
      </c>
      <c r="G12" s="11">
        <f>H12*100/115</f>
        <v>179.13043478260869</v>
      </c>
      <c r="H12" s="13">
        <v>206</v>
      </c>
      <c r="I12" s="202">
        <f>E12*1.046</f>
        <v>184.71572013333335</v>
      </c>
    </row>
    <row r="13" spans="1:9" x14ac:dyDescent="0.25">
      <c r="A13" s="10" t="s">
        <v>3</v>
      </c>
      <c r="B13" s="10" t="s">
        <v>8</v>
      </c>
      <c r="C13" s="11"/>
      <c r="D13" s="11"/>
      <c r="E13" s="11">
        <v>177.1</v>
      </c>
      <c r="F13" s="11">
        <v>197</v>
      </c>
      <c r="G13" s="11">
        <f>H13*100/115</f>
        <v>77.921739130434787</v>
      </c>
      <c r="H13" s="13">
        <v>89.61</v>
      </c>
      <c r="I13" s="204">
        <v>89.61</v>
      </c>
    </row>
    <row r="14" spans="1:9" x14ac:dyDescent="0.25">
      <c r="A14" s="10" t="s">
        <v>3</v>
      </c>
      <c r="B14" s="14" t="s">
        <v>9</v>
      </c>
      <c r="C14" s="11"/>
      <c r="D14" s="11"/>
      <c r="E14" s="11">
        <v>177.1</v>
      </c>
      <c r="F14" s="11">
        <v>148</v>
      </c>
      <c r="G14" s="11"/>
      <c r="H14" s="13">
        <v>206</v>
      </c>
      <c r="I14" s="202">
        <v>184.71572013333335</v>
      </c>
    </row>
    <row r="15" spans="1:9" x14ac:dyDescent="0.25">
      <c r="A15" s="10" t="s">
        <v>3</v>
      </c>
      <c r="B15" s="10" t="s">
        <v>10</v>
      </c>
      <c r="C15" s="11"/>
      <c r="D15" s="11"/>
      <c r="E15" s="12">
        <v>229.95258771929821</v>
      </c>
      <c r="F15" s="12">
        <v>230</v>
      </c>
      <c r="G15" s="11"/>
      <c r="H15" s="13">
        <v>241</v>
      </c>
      <c r="I15" s="202">
        <v>241</v>
      </c>
    </row>
    <row r="16" spans="1:9" x14ac:dyDescent="0.25">
      <c r="A16" s="10" t="s">
        <v>3</v>
      </c>
      <c r="B16" s="85" t="s">
        <v>11</v>
      </c>
      <c r="C16" s="11"/>
      <c r="D16" s="11"/>
      <c r="E16" s="12"/>
      <c r="F16" s="12"/>
      <c r="G16" s="11">
        <f>H16*100/115</f>
        <v>0</v>
      </c>
      <c r="H16" s="13">
        <v>0</v>
      </c>
    </row>
    <row r="17" spans="1:11" x14ac:dyDescent="0.25">
      <c r="A17" s="10" t="s">
        <v>3</v>
      </c>
      <c r="B17" s="15" t="s">
        <v>12</v>
      </c>
      <c r="C17" s="11" t="s">
        <v>13</v>
      </c>
      <c r="D17" s="11"/>
      <c r="E17" s="12">
        <v>358.08659649122814</v>
      </c>
      <c r="F17" s="12">
        <v>358.08659649122814</v>
      </c>
      <c r="G17" s="11">
        <f>H17*100/115</f>
        <v>326.08695652173913</v>
      </c>
      <c r="H17" s="13">
        <v>375</v>
      </c>
      <c r="I17" s="202">
        <f>E17*1.046</f>
        <v>374.55857992982465</v>
      </c>
    </row>
    <row r="18" spans="1:11" x14ac:dyDescent="0.25">
      <c r="A18" s="10" t="s">
        <v>3</v>
      </c>
      <c r="B18" s="14" t="s">
        <v>14</v>
      </c>
      <c r="C18" s="11" t="s">
        <v>15</v>
      </c>
      <c r="D18" s="11"/>
      <c r="E18" s="12"/>
      <c r="F18" s="12">
        <v>682.23366666666675</v>
      </c>
      <c r="G18" s="11">
        <f t="shared" ref="G18:G33" si="0">H18*100/115</f>
        <v>620</v>
      </c>
      <c r="H18" s="13">
        <v>713</v>
      </c>
      <c r="I18" s="202">
        <v>713</v>
      </c>
    </row>
    <row r="19" spans="1:11" x14ac:dyDescent="0.25">
      <c r="A19" s="10" t="s">
        <v>3</v>
      </c>
      <c r="B19" s="14" t="s">
        <v>16</v>
      </c>
      <c r="C19" s="11" t="s">
        <v>17</v>
      </c>
      <c r="D19" s="11"/>
      <c r="E19" s="12"/>
      <c r="F19" s="12">
        <v>981</v>
      </c>
      <c r="G19" s="11">
        <f t="shared" si="0"/>
        <v>1782.608695652174</v>
      </c>
      <c r="H19" s="13">
        <v>2050</v>
      </c>
      <c r="I19" s="202">
        <v>2050</v>
      </c>
    </row>
    <row r="20" spans="1:11" x14ac:dyDescent="0.25">
      <c r="A20" s="10" t="s">
        <v>3</v>
      </c>
      <c r="B20" s="16" t="s">
        <v>18</v>
      </c>
      <c r="C20" s="11" t="s">
        <v>17</v>
      </c>
      <c r="D20" s="11"/>
      <c r="E20" s="12"/>
      <c r="F20" s="12">
        <v>1960</v>
      </c>
      <c r="G20" s="11">
        <f t="shared" si="0"/>
        <v>1782.608695652174</v>
      </c>
      <c r="H20" s="13">
        <v>2050</v>
      </c>
      <c r="I20" s="202">
        <v>2050</v>
      </c>
    </row>
    <row r="21" spans="1:11" x14ac:dyDescent="0.25">
      <c r="A21" s="10" t="s">
        <v>3</v>
      </c>
      <c r="B21" s="17" t="s">
        <v>19</v>
      </c>
      <c r="C21" s="11"/>
      <c r="D21" s="11"/>
      <c r="E21" s="18">
        <v>14474.716096491227</v>
      </c>
      <c r="F21" s="18">
        <v>14474.716096491227</v>
      </c>
      <c r="G21" s="11">
        <f t="shared" si="0"/>
        <v>13165.217391304348</v>
      </c>
      <c r="H21" s="13">
        <v>15140</v>
      </c>
      <c r="I21" s="202">
        <f t="shared" ref="I21:I27" si="1">E21*1.046</f>
        <v>15140.553036929825</v>
      </c>
      <c r="K21" s="184"/>
    </row>
    <row r="22" spans="1:11" x14ac:dyDescent="0.25">
      <c r="A22" s="10" t="s">
        <v>3</v>
      </c>
      <c r="B22" s="10" t="s">
        <v>20</v>
      </c>
      <c r="C22" s="11"/>
      <c r="D22" s="11"/>
      <c r="E22" s="12">
        <v>682.23366666666675</v>
      </c>
      <c r="F22" s="12">
        <v>682.23366666666675</v>
      </c>
      <c r="G22" s="11">
        <f t="shared" si="0"/>
        <v>620</v>
      </c>
      <c r="H22" s="13">
        <v>713</v>
      </c>
      <c r="I22" s="202">
        <f t="shared" si="1"/>
        <v>713.61641533333341</v>
      </c>
    </row>
    <row r="23" spans="1:11" x14ac:dyDescent="0.25">
      <c r="A23" s="10" t="s">
        <v>3</v>
      </c>
      <c r="B23" s="10" t="s">
        <v>21</v>
      </c>
      <c r="C23" s="11"/>
      <c r="D23" s="11"/>
      <c r="E23" s="12">
        <v>682.23366666666675</v>
      </c>
      <c r="F23" s="12">
        <v>682.23366666666675</v>
      </c>
      <c r="G23" s="11">
        <f t="shared" si="0"/>
        <v>620</v>
      </c>
      <c r="H23" s="13">
        <v>713</v>
      </c>
      <c r="I23" s="202">
        <f t="shared" si="1"/>
        <v>713.61641533333341</v>
      </c>
    </row>
    <row r="24" spans="1:11" x14ac:dyDescent="0.25">
      <c r="A24" s="10" t="s">
        <v>3</v>
      </c>
      <c r="B24" s="10" t="s">
        <v>22</v>
      </c>
      <c r="C24" s="11"/>
      <c r="D24" s="11"/>
      <c r="E24" s="12">
        <v>188.51193421052628</v>
      </c>
      <c r="F24" s="12">
        <v>188.51193421052628</v>
      </c>
      <c r="G24" s="11">
        <f t="shared" si="0"/>
        <v>171.30434782608697</v>
      </c>
      <c r="H24" s="13">
        <v>197</v>
      </c>
      <c r="I24" s="202">
        <f t="shared" si="1"/>
        <v>197.1834831842105</v>
      </c>
    </row>
    <row r="25" spans="1:11" x14ac:dyDescent="0.25">
      <c r="A25" s="10" t="s">
        <v>3</v>
      </c>
      <c r="B25" s="19" t="s">
        <v>23</v>
      </c>
      <c r="C25" s="11"/>
      <c r="D25" s="11"/>
      <c r="E25" s="12">
        <v>354.64345614035085</v>
      </c>
      <c r="F25" s="12">
        <v>354.64345614035085</v>
      </c>
      <c r="G25" s="11">
        <f t="shared" si="0"/>
        <v>322.60869565217394</v>
      </c>
      <c r="H25" s="13">
        <v>371</v>
      </c>
      <c r="I25" s="202">
        <f t="shared" si="1"/>
        <v>370.95705512280699</v>
      </c>
    </row>
    <row r="26" spans="1:11" x14ac:dyDescent="0.25">
      <c r="A26" s="10" t="s">
        <v>3</v>
      </c>
      <c r="B26" s="19" t="s">
        <v>24</v>
      </c>
      <c r="C26" s="11"/>
      <c r="D26" s="11"/>
      <c r="E26" s="12">
        <v>725.39589035087715</v>
      </c>
      <c r="F26" s="12">
        <v>725.39589035087715</v>
      </c>
      <c r="G26" s="11">
        <f t="shared" si="0"/>
        <v>660.86956521739125</v>
      </c>
      <c r="H26" s="13">
        <v>760</v>
      </c>
      <c r="I26" s="202">
        <f t="shared" si="1"/>
        <v>758.76410130701754</v>
      </c>
    </row>
    <row r="27" spans="1:11" x14ac:dyDescent="0.25">
      <c r="A27" s="10" t="s">
        <v>3</v>
      </c>
      <c r="B27" s="10" t="s">
        <v>25</v>
      </c>
      <c r="C27" s="11"/>
      <c r="D27" s="11"/>
      <c r="E27" s="12">
        <v>14474.716096491227</v>
      </c>
      <c r="F27" s="12">
        <v>14474.716096491227</v>
      </c>
      <c r="G27" s="11">
        <f t="shared" si="0"/>
        <v>13165.217391304348</v>
      </c>
      <c r="H27" s="13">
        <v>15140</v>
      </c>
      <c r="I27" s="202">
        <f t="shared" si="1"/>
        <v>15140.553036929825</v>
      </c>
    </row>
    <row r="28" spans="1:11" x14ac:dyDescent="0.25">
      <c r="A28" s="10" t="s">
        <v>3</v>
      </c>
      <c r="B28" s="16" t="s">
        <v>26</v>
      </c>
      <c r="C28" s="11"/>
      <c r="D28" s="11"/>
      <c r="E28" s="12"/>
      <c r="F28" s="12">
        <v>2721</v>
      </c>
      <c r="G28" s="11">
        <f t="shared" si="0"/>
        <v>2478.2608695652175</v>
      </c>
      <c r="H28" s="13">
        <v>2850</v>
      </c>
      <c r="I28" s="204">
        <v>2850</v>
      </c>
    </row>
    <row r="29" spans="1:11" x14ac:dyDescent="0.25">
      <c r="A29" s="10" t="s">
        <v>3</v>
      </c>
      <c r="B29" s="14" t="s">
        <v>27</v>
      </c>
      <c r="C29" s="11"/>
      <c r="D29" s="11"/>
      <c r="E29" s="12"/>
      <c r="F29" s="12">
        <v>1819</v>
      </c>
      <c r="G29" s="11">
        <f t="shared" si="0"/>
        <v>1652.1739130434783</v>
      </c>
      <c r="H29" s="13">
        <v>1900</v>
      </c>
      <c r="I29" s="204">
        <v>1900</v>
      </c>
    </row>
    <row r="30" spans="1:11" x14ac:dyDescent="0.25">
      <c r="A30" s="20"/>
      <c r="E30" s="21"/>
      <c r="F30" s="21"/>
      <c r="G30" s="22">
        <f t="shared" si="0"/>
        <v>0</v>
      </c>
      <c r="H30" s="3"/>
    </row>
    <row r="31" spans="1:11" x14ac:dyDescent="0.25">
      <c r="A31" s="10"/>
      <c r="B31" s="23" t="s">
        <v>28</v>
      </c>
      <c r="C31" s="11"/>
      <c r="D31" s="24"/>
      <c r="E31" s="12"/>
      <c r="F31" s="12"/>
      <c r="G31" s="11">
        <f t="shared" si="0"/>
        <v>0</v>
      </c>
      <c r="H31" s="13"/>
    </row>
    <row r="32" spans="1:11" x14ac:dyDescent="0.25">
      <c r="A32" s="10" t="s">
        <v>3</v>
      </c>
      <c r="B32" s="16" t="s">
        <v>29</v>
      </c>
      <c r="C32" s="11"/>
      <c r="D32" s="25"/>
      <c r="E32" s="26"/>
      <c r="F32" s="27">
        <v>1762</v>
      </c>
      <c r="G32" s="11">
        <f t="shared" si="0"/>
        <v>1608.695652173913</v>
      </c>
      <c r="H32" s="13">
        <v>1850</v>
      </c>
      <c r="I32" s="204">
        <v>1850</v>
      </c>
    </row>
    <row r="33" spans="1:9" x14ac:dyDescent="0.25">
      <c r="A33" s="10" t="s">
        <v>3</v>
      </c>
      <c r="B33" s="16" t="s">
        <v>30</v>
      </c>
      <c r="C33" s="11"/>
      <c r="D33" s="28"/>
      <c r="E33" s="29"/>
      <c r="F33" s="27">
        <v>3650</v>
      </c>
      <c r="G33" s="11">
        <f t="shared" si="0"/>
        <v>3321.7391304347825</v>
      </c>
      <c r="H33" s="13">
        <v>3820</v>
      </c>
      <c r="I33" s="204">
        <v>3820</v>
      </c>
    </row>
    <row r="34" spans="1:9" x14ac:dyDescent="0.25">
      <c r="A34" s="30"/>
      <c r="B34" s="31"/>
      <c r="C34" s="32"/>
      <c r="D34" s="33"/>
      <c r="E34" s="34"/>
      <c r="F34" s="35"/>
      <c r="G34" s="5"/>
      <c r="H34" s="3"/>
    </row>
    <row r="35" spans="1:9" x14ac:dyDescent="0.25">
      <c r="A35" s="36" t="s">
        <v>705</v>
      </c>
      <c r="C35" s="32"/>
      <c r="D35" s="33"/>
      <c r="E35" s="34"/>
      <c r="F35" s="35"/>
      <c r="G35" s="5"/>
      <c r="H35" s="3"/>
    </row>
    <row r="36" spans="1:9" x14ac:dyDescent="0.25">
      <c r="A36" s="6"/>
      <c r="B36" s="37"/>
      <c r="C36" s="32"/>
      <c r="D36" s="33"/>
      <c r="E36" s="38" t="s">
        <v>6</v>
      </c>
      <c r="F36" s="7"/>
      <c r="G36" s="8"/>
      <c r="H36" s="9"/>
    </row>
    <row r="37" spans="1:9" ht="30" x14ac:dyDescent="0.25">
      <c r="A37" s="39" t="s">
        <v>4</v>
      </c>
      <c r="B37" s="39" t="s">
        <v>5</v>
      </c>
      <c r="C37" s="32"/>
      <c r="D37" s="33"/>
      <c r="E37" s="40"/>
      <c r="F37" s="41" t="s">
        <v>31</v>
      </c>
      <c r="G37" s="42" t="s">
        <v>32</v>
      </c>
      <c r="H37" s="43" t="s">
        <v>7</v>
      </c>
    </row>
    <row r="38" spans="1:9" x14ac:dyDescent="0.25">
      <c r="A38" s="24"/>
      <c r="B38" s="24"/>
      <c r="C38" s="44"/>
      <c r="D38" s="45"/>
      <c r="E38" s="12"/>
      <c r="F38" s="46"/>
      <c r="G38" s="47"/>
      <c r="H38" s="13"/>
    </row>
    <row r="39" spans="1:9" ht="51.75" x14ac:dyDescent="0.25">
      <c r="A39" s="48" t="s">
        <v>33</v>
      </c>
      <c r="B39" s="19" t="s">
        <v>34</v>
      </c>
      <c r="C39" s="44"/>
      <c r="D39" s="45"/>
      <c r="E39" s="49" t="s">
        <v>35</v>
      </c>
      <c r="F39" s="50"/>
      <c r="G39" s="49" t="s">
        <v>35</v>
      </c>
      <c r="H39" s="49" t="s">
        <v>35</v>
      </c>
      <c r="I39" s="202" t="s">
        <v>35</v>
      </c>
    </row>
    <row r="40" spans="1:9" x14ac:dyDescent="0.25">
      <c r="A40" s="48" t="s">
        <v>33</v>
      </c>
      <c r="B40" s="19"/>
      <c r="C40" s="44"/>
      <c r="D40" s="51"/>
      <c r="E40" s="52"/>
      <c r="F40" s="26"/>
      <c r="G40" s="13"/>
      <c r="H40" s="13"/>
    </row>
    <row r="41" spans="1:9" x14ac:dyDescent="0.25">
      <c r="A41" s="48" t="s">
        <v>33</v>
      </c>
      <c r="B41" s="53" t="s">
        <v>36</v>
      </c>
      <c r="C41" s="44"/>
      <c r="D41" s="45"/>
      <c r="E41" s="13" t="s">
        <v>37</v>
      </c>
      <c r="F41" s="26"/>
      <c r="G41" s="13" t="s">
        <v>37</v>
      </c>
      <c r="H41" s="13" t="s">
        <v>37</v>
      </c>
      <c r="I41" s="202" t="s">
        <v>37</v>
      </c>
    </row>
    <row r="42" spans="1:9" x14ac:dyDescent="0.25">
      <c r="A42" s="48" t="s">
        <v>33</v>
      </c>
      <c r="B42" s="53" t="s">
        <v>38</v>
      </c>
      <c r="C42" s="44"/>
      <c r="D42" s="45"/>
      <c r="E42" s="54">
        <v>602</v>
      </c>
      <c r="F42" s="26"/>
      <c r="G42" s="13">
        <f>H42*100/115</f>
        <v>543.47826086956525</v>
      </c>
      <c r="H42" s="13">
        <v>625</v>
      </c>
      <c r="I42" s="202">
        <v>625</v>
      </c>
    </row>
    <row r="43" spans="1:9" x14ac:dyDescent="0.25">
      <c r="A43" s="48" t="s">
        <v>33</v>
      </c>
      <c r="B43" s="53" t="s">
        <v>39</v>
      </c>
      <c r="C43" s="44"/>
      <c r="D43" s="45"/>
      <c r="E43" s="54">
        <v>1279.25</v>
      </c>
      <c r="F43" s="26"/>
      <c r="G43" s="13">
        <f>H43*100/115</f>
        <v>1130.4347826086957</v>
      </c>
      <c r="H43" s="13">
        <v>1300</v>
      </c>
      <c r="I43" s="202">
        <v>1300</v>
      </c>
    </row>
    <row r="44" spans="1:9" x14ac:dyDescent="0.25">
      <c r="A44" s="48" t="s">
        <v>33</v>
      </c>
      <c r="B44" s="53" t="s">
        <v>40</v>
      </c>
      <c r="C44" s="44"/>
      <c r="D44" s="45"/>
      <c r="E44" s="55"/>
      <c r="F44" s="26"/>
      <c r="G44" s="13"/>
      <c r="H44" s="13"/>
    </row>
    <row r="45" spans="1:9" x14ac:dyDescent="0.25">
      <c r="A45" s="48" t="s">
        <v>33</v>
      </c>
      <c r="B45" s="19" t="s">
        <v>41</v>
      </c>
      <c r="C45" s="44"/>
      <c r="D45" s="45"/>
      <c r="E45" s="52">
        <v>413.90517543859647</v>
      </c>
      <c r="F45" s="26"/>
      <c r="G45" s="13">
        <f>H45*100/115</f>
        <v>376.52173913043481</v>
      </c>
      <c r="H45" s="13">
        <v>433</v>
      </c>
      <c r="I45" s="202">
        <v>433</v>
      </c>
    </row>
    <row r="46" spans="1:9" x14ac:dyDescent="0.25">
      <c r="A46" s="48" t="s">
        <v>33</v>
      </c>
      <c r="B46" s="19" t="s">
        <v>42</v>
      </c>
      <c r="C46" s="44"/>
      <c r="D46" s="45"/>
      <c r="E46" s="52">
        <v>414</v>
      </c>
      <c r="F46" s="26">
        <v>725</v>
      </c>
      <c r="G46" s="13">
        <f>H46*100/115</f>
        <v>659.13043478260875</v>
      </c>
      <c r="H46" s="13">
        <v>758</v>
      </c>
      <c r="I46" s="202">
        <v>758</v>
      </c>
    </row>
    <row r="47" spans="1:9" x14ac:dyDescent="0.25">
      <c r="A47" s="48" t="s">
        <v>33</v>
      </c>
      <c r="B47" s="19" t="s">
        <v>43</v>
      </c>
      <c r="C47" s="44"/>
      <c r="D47" s="45"/>
      <c r="E47" s="52">
        <v>146.56979999999999</v>
      </c>
      <c r="F47" s="26"/>
      <c r="G47" s="13"/>
      <c r="H47" s="13" t="s">
        <v>44</v>
      </c>
      <c r="I47" s="202" t="s">
        <v>44</v>
      </c>
    </row>
    <row r="48" spans="1:9" x14ac:dyDescent="0.25">
      <c r="A48" s="48" t="s">
        <v>33</v>
      </c>
      <c r="B48" s="19" t="s">
        <v>45</v>
      </c>
      <c r="C48" s="44"/>
      <c r="D48" s="45"/>
      <c r="E48" s="52">
        <v>451.12280701754383</v>
      </c>
      <c r="F48" s="26"/>
      <c r="G48" s="13">
        <f>H48*100/115</f>
        <v>410.43478260869563</v>
      </c>
      <c r="H48" s="13">
        <v>472</v>
      </c>
      <c r="I48" s="202">
        <v>472</v>
      </c>
    </row>
    <row r="49" spans="1:9" x14ac:dyDescent="0.25">
      <c r="A49" s="48" t="s">
        <v>33</v>
      </c>
      <c r="B49" s="19" t="s">
        <v>46</v>
      </c>
      <c r="C49" s="44"/>
      <c r="D49" s="45"/>
      <c r="E49" s="52">
        <v>451.12280701754383</v>
      </c>
      <c r="F49" s="26"/>
      <c r="G49" s="13">
        <f>H49*100/115</f>
        <v>410.43478260869563</v>
      </c>
      <c r="H49" s="13">
        <v>472</v>
      </c>
      <c r="I49" s="202">
        <v>472</v>
      </c>
    </row>
    <row r="50" spans="1:9" x14ac:dyDescent="0.25">
      <c r="A50" s="48" t="s">
        <v>33</v>
      </c>
      <c r="B50" s="19" t="s">
        <v>47</v>
      </c>
      <c r="C50" s="44"/>
      <c r="D50" s="45"/>
      <c r="E50" s="52">
        <v>451.12280701754383</v>
      </c>
      <c r="F50" s="26"/>
      <c r="G50" s="13">
        <f>H50*100/115</f>
        <v>410.43478260869563</v>
      </c>
      <c r="H50" s="13">
        <v>472</v>
      </c>
      <c r="I50" s="202">
        <v>472</v>
      </c>
    </row>
    <row r="51" spans="1:9" x14ac:dyDescent="0.25">
      <c r="A51" s="48" t="s">
        <v>33</v>
      </c>
      <c r="B51" s="19" t="s">
        <v>48</v>
      </c>
      <c r="C51" s="44"/>
      <c r="D51" s="45"/>
      <c r="E51" s="52">
        <v>586.45964912280692</v>
      </c>
      <c r="F51" s="26">
        <v>1342</v>
      </c>
      <c r="G51" s="13">
        <f>H51*100/115</f>
        <v>1220.8695652173913</v>
      </c>
      <c r="H51" s="13">
        <v>1404</v>
      </c>
      <c r="I51" s="202">
        <v>1404</v>
      </c>
    </row>
    <row r="52" spans="1:9" x14ac:dyDescent="0.25">
      <c r="A52" s="48" t="s">
        <v>33</v>
      </c>
      <c r="B52" s="19" t="s">
        <v>49</v>
      </c>
      <c r="C52" s="44"/>
      <c r="D52" s="45"/>
      <c r="E52" s="52">
        <v>1804.4912280701753</v>
      </c>
      <c r="F52" s="26"/>
      <c r="G52" s="13"/>
      <c r="H52" s="13" t="s">
        <v>50</v>
      </c>
      <c r="I52" s="202" t="s">
        <v>50</v>
      </c>
    </row>
    <row r="53" spans="1:9" x14ac:dyDescent="0.25">
      <c r="A53" s="48" t="s">
        <v>33</v>
      </c>
      <c r="B53" s="19" t="s">
        <v>51</v>
      </c>
      <c r="C53" s="44"/>
      <c r="D53" s="45"/>
      <c r="E53" s="52">
        <v>575.18157894736839</v>
      </c>
      <c r="F53" s="26"/>
      <c r="G53" s="13">
        <f>H53*100/115</f>
        <v>523.47826086956525</v>
      </c>
      <c r="H53" s="13">
        <v>602</v>
      </c>
      <c r="I53" s="202">
        <v>602</v>
      </c>
    </row>
    <row r="54" spans="1:9" x14ac:dyDescent="0.25">
      <c r="A54" s="48" t="s">
        <v>33</v>
      </c>
      <c r="B54" s="19" t="s">
        <v>52</v>
      </c>
      <c r="C54" s="44"/>
      <c r="D54" s="45"/>
      <c r="E54" s="52">
        <v>603.37675438596477</v>
      </c>
      <c r="F54" s="26"/>
      <c r="G54" s="13">
        <f>H54*100/115</f>
        <v>1043.4782608695652</v>
      </c>
      <c r="H54" s="13">
        <v>1200</v>
      </c>
      <c r="I54" s="202">
        <v>1200</v>
      </c>
    </row>
    <row r="55" spans="1:9" x14ac:dyDescent="0.25">
      <c r="A55" s="48" t="s">
        <v>33</v>
      </c>
      <c r="B55" s="19" t="s">
        <v>53</v>
      </c>
      <c r="C55" s="44"/>
      <c r="D55" s="45"/>
      <c r="E55" s="52"/>
      <c r="F55" s="26"/>
      <c r="G55" s="13">
        <f>H55*100/115</f>
        <v>2086.9565217391305</v>
      </c>
      <c r="H55" s="13">
        <v>2400</v>
      </c>
      <c r="I55" s="202">
        <v>2400</v>
      </c>
    </row>
    <row r="56" spans="1:9" x14ac:dyDescent="0.25">
      <c r="A56" s="48" t="s">
        <v>33</v>
      </c>
      <c r="B56" s="19" t="s">
        <v>54</v>
      </c>
      <c r="C56" s="56"/>
      <c r="D56" s="45"/>
      <c r="E56" s="52">
        <v>6879.6228070175439</v>
      </c>
      <c r="F56" s="26"/>
      <c r="G56" s="13"/>
      <c r="H56" s="13" t="s">
        <v>50</v>
      </c>
      <c r="I56" s="202" t="s">
        <v>50</v>
      </c>
    </row>
    <row r="57" spans="1:9" x14ac:dyDescent="0.25">
      <c r="A57" s="48" t="s">
        <v>33</v>
      </c>
      <c r="B57" s="19" t="s">
        <v>55</v>
      </c>
      <c r="C57" s="56"/>
      <c r="D57" s="57"/>
      <c r="E57" s="52">
        <v>15685.539999999997</v>
      </c>
      <c r="F57" s="26"/>
      <c r="G57" s="13">
        <f>H57*100/115</f>
        <v>14266.95652173913</v>
      </c>
      <c r="H57" s="13">
        <v>16407</v>
      </c>
      <c r="I57" s="202">
        <v>16407</v>
      </c>
    </row>
    <row r="58" spans="1:9" x14ac:dyDescent="0.25">
      <c r="A58" s="48" t="s">
        <v>33</v>
      </c>
      <c r="B58" s="58" t="s">
        <v>56</v>
      </c>
      <c r="C58" s="59"/>
      <c r="D58" s="57"/>
      <c r="E58" s="52"/>
      <c r="F58" s="26"/>
      <c r="G58" s="13"/>
      <c r="H58" s="13"/>
    </row>
    <row r="59" spans="1:9" x14ac:dyDescent="0.25">
      <c r="A59" s="48" t="s">
        <v>33</v>
      </c>
      <c r="B59" s="60" t="s">
        <v>57</v>
      </c>
      <c r="C59" s="59"/>
      <c r="D59" s="57"/>
      <c r="E59" s="52"/>
      <c r="F59" s="26"/>
      <c r="G59" s="13"/>
      <c r="H59" s="13"/>
    </row>
    <row r="60" spans="1:9" x14ac:dyDescent="0.25">
      <c r="A60" s="48" t="s">
        <v>33</v>
      </c>
      <c r="B60" s="19" t="s">
        <v>58</v>
      </c>
      <c r="C60" s="59"/>
      <c r="D60" s="57"/>
      <c r="E60" s="52">
        <v>3383.4210526315792</v>
      </c>
      <c r="F60" s="26"/>
      <c r="G60" s="13">
        <f>H60*100/115</f>
        <v>3078.2608695652175</v>
      </c>
      <c r="H60" s="13">
        <v>3540</v>
      </c>
      <c r="I60" s="202">
        <v>3540</v>
      </c>
    </row>
    <row r="61" spans="1:9" x14ac:dyDescent="0.25">
      <c r="A61" s="48" t="s">
        <v>33</v>
      </c>
      <c r="B61" s="19" t="s">
        <v>59</v>
      </c>
      <c r="C61" s="59"/>
      <c r="D61" s="57"/>
      <c r="E61" s="52">
        <v>7894.6491228070172</v>
      </c>
      <c r="F61" s="26"/>
      <c r="G61" s="13">
        <f>H61*100/115</f>
        <v>7180.869565217391</v>
      </c>
      <c r="H61" s="13">
        <v>8258</v>
      </c>
      <c r="I61" s="202">
        <v>8258</v>
      </c>
    </row>
    <row r="62" spans="1:9" x14ac:dyDescent="0.25">
      <c r="A62" s="48" t="s">
        <v>33</v>
      </c>
      <c r="B62" s="19" t="s">
        <v>60</v>
      </c>
      <c r="C62" s="59"/>
      <c r="D62" s="57"/>
      <c r="E62" s="52">
        <v>11278.070175438594</v>
      </c>
      <c r="F62" s="26"/>
      <c r="G62" s="13">
        <f>12000*100/115</f>
        <v>10434.782608695652</v>
      </c>
      <c r="H62" s="13" t="s">
        <v>61</v>
      </c>
      <c r="I62" s="202" t="s">
        <v>61</v>
      </c>
    </row>
    <row r="63" spans="1:9" x14ac:dyDescent="0.25">
      <c r="A63" s="48" t="s">
        <v>33</v>
      </c>
      <c r="B63" s="60" t="s">
        <v>62</v>
      </c>
      <c r="C63" s="25"/>
      <c r="D63" s="25"/>
      <c r="E63" s="52"/>
      <c r="F63" s="26"/>
      <c r="G63" s="13"/>
      <c r="H63" s="13"/>
    </row>
    <row r="64" spans="1:9" x14ac:dyDescent="0.25">
      <c r="A64" s="48" t="s">
        <v>33</v>
      </c>
      <c r="B64" s="19" t="s">
        <v>63</v>
      </c>
      <c r="C64" s="25"/>
      <c r="D64" s="25"/>
      <c r="E64" s="52"/>
      <c r="F64" s="26"/>
      <c r="G64" s="13"/>
      <c r="H64" s="13"/>
    </row>
    <row r="65" spans="1:9" x14ac:dyDescent="0.25">
      <c r="A65" s="48" t="s">
        <v>33</v>
      </c>
      <c r="B65" s="19" t="s">
        <v>58</v>
      </c>
      <c r="C65" s="24"/>
      <c r="D65" s="24"/>
      <c r="E65" s="52">
        <v>4511.2280701754389</v>
      </c>
      <c r="F65" s="26"/>
      <c r="G65" s="13">
        <f>H65*100/115</f>
        <v>4400</v>
      </c>
      <c r="H65" s="13">
        <v>5060</v>
      </c>
      <c r="I65" s="202">
        <v>5060</v>
      </c>
    </row>
    <row r="66" spans="1:9" x14ac:dyDescent="0.25">
      <c r="A66" s="48" t="s">
        <v>33</v>
      </c>
      <c r="B66" s="19" t="s">
        <v>59</v>
      </c>
      <c r="C66" s="24"/>
      <c r="D66" s="24"/>
      <c r="E66" s="52">
        <v>10150.263157894735</v>
      </c>
      <c r="F66" s="26"/>
      <c r="G66" s="13">
        <f>H66*100/115</f>
        <v>9234.782608695652</v>
      </c>
      <c r="H66" s="13">
        <v>10620</v>
      </c>
      <c r="I66" s="202">
        <v>10620</v>
      </c>
    </row>
    <row r="67" spans="1:9" x14ac:dyDescent="0.25">
      <c r="A67" s="48" t="s">
        <v>33</v>
      </c>
      <c r="B67" s="19" t="s">
        <v>60</v>
      </c>
      <c r="C67" s="24"/>
      <c r="D67" s="24"/>
      <c r="E67" s="52">
        <v>12405.877192982456</v>
      </c>
      <c r="F67" s="26"/>
      <c r="G67" s="13">
        <v>13043.48</v>
      </c>
      <c r="H67" s="13" t="s">
        <v>64</v>
      </c>
      <c r="I67" s="202" t="s">
        <v>64</v>
      </c>
    </row>
    <row r="68" spans="1:9" x14ac:dyDescent="0.25">
      <c r="A68" s="48" t="s">
        <v>33</v>
      </c>
      <c r="B68" s="60" t="s">
        <v>65</v>
      </c>
      <c r="C68" s="24"/>
      <c r="D68" s="24"/>
      <c r="E68" s="52"/>
      <c r="F68" s="26"/>
      <c r="G68" s="13"/>
      <c r="H68" s="13"/>
    </row>
    <row r="69" spans="1:9" x14ac:dyDescent="0.25">
      <c r="A69" s="48" t="s">
        <v>33</v>
      </c>
      <c r="B69" s="19" t="s">
        <v>58</v>
      </c>
      <c r="C69" s="24"/>
      <c r="D69" s="24"/>
      <c r="E69" s="52"/>
      <c r="F69" s="26"/>
      <c r="G69" s="13">
        <f>H69*100/115</f>
        <v>10434.782608695652</v>
      </c>
      <c r="H69" s="13">
        <v>12000</v>
      </c>
      <c r="I69" s="202">
        <v>12000</v>
      </c>
    </row>
    <row r="70" spans="1:9" x14ac:dyDescent="0.25">
      <c r="A70" s="48" t="s">
        <v>33</v>
      </c>
      <c r="B70" s="19" t="s">
        <v>59</v>
      </c>
      <c r="C70" s="24"/>
      <c r="D70" s="24"/>
      <c r="E70" s="52"/>
      <c r="F70" s="26"/>
      <c r="G70" s="13">
        <f>H70*100/115</f>
        <v>13043.478260869566</v>
      </c>
      <c r="H70" s="13">
        <v>15000</v>
      </c>
      <c r="I70" s="202">
        <v>15000</v>
      </c>
    </row>
    <row r="71" spans="1:9" x14ac:dyDescent="0.25">
      <c r="A71" s="48" t="s">
        <v>33</v>
      </c>
      <c r="B71" s="19" t="s">
        <v>60</v>
      </c>
      <c r="C71" s="24"/>
      <c r="D71" s="24"/>
      <c r="E71" s="52"/>
      <c r="F71" s="26"/>
      <c r="G71" s="13">
        <v>17391.3</v>
      </c>
      <c r="H71" s="13" t="s">
        <v>66</v>
      </c>
      <c r="I71" s="202" t="s">
        <v>66</v>
      </c>
    </row>
    <row r="72" spans="1:9" x14ac:dyDescent="0.25">
      <c r="A72" s="48" t="s">
        <v>33</v>
      </c>
      <c r="B72" s="58" t="s">
        <v>67</v>
      </c>
      <c r="C72" s="24"/>
      <c r="D72" s="24"/>
      <c r="E72" s="52"/>
      <c r="F72" s="26"/>
      <c r="G72" s="13"/>
      <c r="H72" s="13"/>
    </row>
    <row r="73" spans="1:9" x14ac:dyDescent="0.25">
      <c r="A73" s="48" t="s">
        <v>33</v>
      </c>
      <c r="B73" s="48" t="s">
        <v>68</v>
      </c>
      <c r="C73" s="24"/>
      <c r="D73" s="24"/>
      <c r="E73" s="52"/>
      <c r="F73" s="26"/>
      <c r="G73" s="13"/>
      <c r="H73" s="13"/>
    </row>
    <row r="74" spans="1:9" x14ac:dyDescent="0.25">
      <c r="A74" s="48" t="s">
        <v>33</v>
      </c>
      <c r="B74" s="19" t="s">
        <v>69</v>
      </c>
      <c r="C74" s="24"/>
      <c r="D74" s="24"/>
      <c r="E74" s="52">
        <v>497.36289473684212</v>
      </c>
      <c r="F74" s="26"/>
      <c r="G74" s="13">
        <f>H74*100/115</f>
        <v>452.17391304347825</v>
      </c>
      <c r="H74" s="13">
        <v>520</v>
      </c>
      <c r="I74" s="202">
        <v>520</v>
      </c>
    </row>
    <row r="75" spans="1:9" x14ac:dyDescent="0.25">
      <c r="A75" s="48" t="s">
        <v>33</v>
      </c>
      <c r="B75" s="19" t="s">
        <v>70</v>
      </c>
      <c r="C75" s="24"/>
      <c r="D75" s="24"/>
      <c r="E75" s="52">
        <v>682.09768421052627</v>
      </c>
      <c r="F75" s="26"/>
      <c r="G75" s="13">
        <f>H75*100/115</f>
        <v>620</v>
      </c>
      <c r="H75" s="13">
        <v>713</v>
      </c>
      <c r="I75" s="202">
        <v>713</v>
      </c>
    </row>
    <row r="76" spans="1:9" x14ac:dyDescent="0.25">
      <c r="A76" s="48" t="s">
        <v>33</v>
      </c>
      <c r="B76" s="19" t="s">
        <v>71</v>
      </c>
      <c r="C76" s="24"/>
      <c r="D76" s="24"/>
      <c r="E76" s="52">
        <v>497.36289473684212</v>
      </c>
      <c r="F76" s="26"/>
      <c r="G76" s="13">
        <f>H76*100/115</f>
        <v>452.17391304347825</v>
      </c>
      <c r="H76" s="13">
        <v>520</v>
      </c>
      <c r="I76" s="202">
        <v>520</v>
      </c>
    </row>
    <row r="77" spans="1:9" x14ac:dyDescent="0.25">
      <c r="A77" s="48" t="s">
        <v>33</v>
      </c>
      <c r="B77" s="58" t="s">
        <v>72</v>
      </c>
      <c r="C77" s="24"/>
      <c r="D77" s="24"/>
      <c r="E77" s="52"/>
      <c r="F77" s="26"/>
      <c r="G77" s="13"/>
      <c r="H77" s="13"/>
    </row>
    <row r="78" spans="1:9" x14ac:dyDescent="0.25">
      <c r="A78" s="48" t="s">
        <v>33</v>
      </c>
      <c r="B78" s="19" t="s">
        <v>73</v>
      </c>
      <c r="C78" s="24"/>
      <c r="D78" s="24"/>
      <c r="E78" s="13" t="s">
        <v>74</v>
      </c>
      <c r="F78" s="26"/>
      <c r="G78" s="13"/>
      <c r="H78" s="13" t="s">
        <v>74</v>
      </c>
      <c r="I78" s="202" t="s">
        <v>74</v>
      </c>
    </row>
    <row r="79" spans="1:9" x14ac:dyDescent="0.25">
      <c r="A79" s="48" t="s">
        <v>33</v>
      </c>
      <c r="B79" s="19" t="s">
        <v>75</v>
      </c>
      <c r="C79" s="24"/>
      <c r="D79" s="24"/>
      <c r="E79" s="13" t="s">
        <v>74</v>
      </c>
      <c r="F79" s="26"/>
      <c r="G79" s="13"/>
      <c r="H79" s="13" t="s">
        <v>74</v>
      </c>
      <c r="I79" s="202" t="s">
        <v>74</v>
      </c>
    </row>
    <row r="80" spans="1:9" x14ac:dyDescent="0.25">
      <c r="A80" s="48" t="s">
        <v>33</v>
      </c>
      <c r="B80" s="19" t="s">
        <v>76</v>
      </c>
      <c r="C80" s="24"/>
      <c r="D80" s="24"/>
      <c r="E80" s="13" t="s">
        <v>74</v>
      </c>
      <c r="F80" s="26"/>
      <c r="G80" s="13"/>
      <c r="H80" s="13" t="s">
        <v>74</v>
      </c>
      <c r="I80" s="202" t="s">
        <v>74</v>
      </c>
    </row>
    <row r="81" spans="1:9" x14ac:dyDescent="0.25">
      <c r="A81" s="48" t="s">
        <v>33</v>
      </c>
      <c r="B81" s="19" t="s">
        <v>77</v>
      </c>
      <c r="C81" s="24"/>
      <c r="D81" s="24"/>
      <c r="E81" s="13" t="s">
        <v>74</v>
      </c>
      <c r="F81" s="26"/>
      <c r="G81" s="13"/>
      <c r="H81" s="13" t="s">
        <v>74</v>
      </c>
      <c r="I81" s="202" t="s">
        <v>74</v>
      </c>
    </row>
    <row r="82" spans="1:9" x14ac:dyDescent="0.25">
      <c r="A82" s="48" t="s">
        <v>33</v>
      </c>
      <c r="B82" s="19" t="s">
        <v>78</v>
      </c>
      <c r="C82" s="24"/>
      <c r="D82" s="24"/>
      <c r="E82" s="13" t="s">
        <v>74</v>
      </c>
      <c r="F82" s="26"/>
      <c r="G82" s="13"/>
      <c r="H82" s="13" t="s">
        <v>74</v>
      </c>
      <c r="I82" s="202" t="s">
        <v>74</v>
      </c>
    </row>
    <row r="83" spans="1:9" x14ac:dyDescent="0.25">
      <c r="A83" s="48" t="s">
        <v>33</v>
      </c>
      <c r="B83" s="19" t="s">
        <v>79</v>
      </c>
      <c r="C83" s="24"/>
      <c r="D83" s="24"/>
      <c r="E83" s="13" t="s">
        <v>74</v>
      </c>
      <c r="F83" s="26"/>
      <c r="G83" s="13"/>
      <c r="H83" s="13" t="s">
        <v>74</v>
      </c>
      <c r="I83" s="202" t="s">
        <v>74</v>
      </c>
    </row>
    <row r="84" spans="1:9" x14ac:dyDescent="0.25">
      <c r="A84" s="48" t="s">
        <v>33</v>
      </c>
      <c r="B84" s="19" t="s">
        <v>80</v>
      </c>
      <c r="C84" s="24"/>
      <c r="D84" s="24"/>
      <c r="E84" s="52">
        <v>454.73178947368427</v>
      </c>
      <c r="F84" s="26"/>
      <c r="G84" s="13">
        <f>H84*100/115</f>
        <v>413.91304347826087</v>
      </c>
      <c r="H84" s="13">
        <v>476</v>
      </c>
      <c r="I84" s="202">
        <v>476</v>
      </c>
    </row>
    <row r="85" spans="1:9" x14ac:dyDescent="0.25">
      <c r="A85" s="48" t="s">
        <v>33</v>
      </c>
      <c r="B85" s="19" t="s">
        <v>81</v>
      </c>
      <c r="C85" s="24"/>
      <c r="D85" s="24"/>
      <c r="E85" s="52" t="s">
        <v>74</v>
      </c>
      <c r="F85" s="26"/>
      <c r="G85" s="13"/>
      <c r="H85" s="52" t="s">
        <v>74</v>
      </c>
      <c r="I85" s="202" t="s">
        <v>74</v>
      </c>
    </row>
    <row r="86" spans="1:9" ht="29.25" x14ac:dyDescent="0.25">
      <c r="A86" s="48" t="s">
        <v>33</v>
      </c>
      <c r="B86" s="61" t="s">
        <v>82</v>
      </c>
      <c r="C86" s="24"/>
      <c r="D86" s="24"/>
      <c r="E86" s="52">
        <v>4546.7539912280699</v>
      </c>
      <c r="F86" s="26"/>
      <c r="G86" s="13">
        <f>H86*100/115</f>
        <v>4135.652173913043</v>
      </c>
      <c r="H86" s="13">
        <v>4756</v>
      </c>
      <c r="I86" s="202">
        <v>4756</v>
      </c>
    </row>
    <row r="87" spans="1:9" ht="29.25" x14ac:dyDescent="0.25">
      <c r="A87" s="48" t="s">
        <v>33</v>
      </c>
      <c r="B87" s="61" t="s">
        <v>83</v>
      </c>
      <c r="C87" s="24"/>
      <c r="D87" s="24"/>
      <c r="E87" s="52">
        <v>17050.073710526314</v>
      </c>
      <c r="F87" s="26"/>
      <c r="G87" s="13">
        <f>H87*100/115</f>
        <v>15507.826086956522</v>
      </c>
      <c r="H87" s="13">
        <v>17834</v>
      </c>
      <c r="I87" s="202">
        <v>17834</v>
      </c>
    </row>
    <row r="88" spans="1:9" x14ac:dyDescent="0.25">
      <c r="A88" s="48" t="s">
        <v>33</v>
      </c>
      <c r="B88" s="19" t="s">
        <v>84</v>
      </c>
      <c r="C88" s="24"/>
      <c r="D88" s="24"/>
      <c r="E88" s="13" t="s">
        <v>74</v>
      </c>
      <c r="F88" s="26"/>
      <c r="G88" s="13"/>
      <c r="H88" s="13" t="s">
        <v>74</v>
      </c>
      <c r="I88" s="202" t="s">
        <v>74</v>
      </c>
    </row>
    <row r="89" spans="1:9" x14ac:dyDescent="0.25">
      <c r="A89" s="48" t="s">
        <v>33</v>
      </c>
      <c r="B89" s="19" t="s">
        <v>85</v>
      </c>
      <c r="C89" s="24"/>
      <c r="D89" s="24"/>
      <c r="E89" s="13" t="s">
        <v>74</v>
      </c>
      <c r="F89" s="26"/>
      <c r="G89" s="13"/>
      <c r="H89" s="13" t="s">
        <v>74</v>
      </c>
      <c r="I89" s="202" t="s">
        <v>74</v>
      </c>
    </row>
    <row r="90" spans="1:9" x14ac:dyDescent="0.25">
      <c r="A90" s="48" t="s">
        <v>33</v>
      </c>
      <c r="B90" s="19" t="s">
        <v>86</v>
      </c>
      <c r="C90" s="24"/>
      <c r="D90" s="24"/>
      <c r="E90" s="13" t="s">
        <v>74</v>
      </c>
      <c r="F90" s="26"/>
      <c r="G90" s="13"/>
      <c r="H90" s="13" t="s">
        <v>74</v>
      </c>
      <c r="I90" s="202" t="s">
        <v>74</v>
      </c>
    </row>
    <row r="91" spans="1:9" x14ac:dyDescent="0.25">
      <c r="A91" s="48" t="s">
        <v>33</v>
      </c>
      <c r="B91" s="19" t="s">
        <v>87</v>
      </c>
      <c r="C91" s="24"/>
      <c r="D91" s="24"/>
      <c r="E91" s="13" t="s">
        <v>74</v>
      </c>
      <c r="F91" s="26"/>
      <c r="G91" s="13"/>
      <c r="H91" s="13" t="s">
        <v>74</v>
      </c>
      <c r="I91" s="202" t="s">
        <v>74</v>
      </c>
    </row>
    <row r="92" spans="1:9" x14ac:dyDescent="0.25">
      <c r="A92" s="48" t="s">
        <v>33</v>
      </c>
      <c r="B92" s="19" t="s">
        <v>88</v>
      </c>
      <c r="C92" s="24"/>
      <c r="D92" s="24"/>
      <c r="E92" s="13" t="s">
        <v>74</v>
      </c>
      <c r="F92" s="26"/>
      <c r="G92" s="13"/>
      <c r="H92" s="13" t="s">
        <v>74</v>
      </c>
      <c r="I92" s="202" t="s">
        <v>74</v>
      </c>
    </row>
    <row r="93" spans="1:9" x14ac:dyDescent="0.25">
      <c r="A93" s="24"/>
      <c r="B93" s="24"/>
      <c r="C93" s="24"/>
      <c r="D93" s="24"/>
      <c r="E93" s="26"/>
      <c r="F93" s="26"/>
      <c r="G93" s="13"/>
      <c r="H93" s="13"/>
    </row>
    <row r="94" spans="1:9" ht="60" customHeight="1" x14ac:dyDescent="0.25">
      <c r="B94" s="62" t="s">
        <v>89</v>
      </c>
      <c r="E94" s="35"/>
      <c r="F94" s="35"/>
      <c r="G94" s="5"/>
      <c r="H94" s="3"/>
    </row>
    <row r="95" spans="1:9" ht="15" customHeight="1" x14ac:dyDescent="0.25">
      <c r="A95" s="36" t="s">
        <v>90</v>
      </c>
      <c r="E95" s="185">
        <v>1.046</v>
      </c>
      <c r="F95" s="35"/>
      <c r="G95" s="5"/>
    </row>
    <row r="96" spans="1:9" ht="15" customHeight="1" x14ac:dyDescent="0.25">
      <c r="A96" s="6"/>
      <c r="B96" s="37"/>
      <c r="C96" s="24"/>
      <c r="D96" s="24"/>
      <c r="E96" s="7" t="s">
        <v>91</v>
      </c>
      <c r="F96" s="7"/>
      <c r="G96" s="8"/>
      <c r="H96" s="9"/>
    </row>
    <row r="97" spans="1:9" ht="15" customHeight="1" thickBot="1" x14ac:dyDescent="0.3">
      <c r="A97" s="6" t="s">
        <v>4</v>
      </c>
      <c r="B97" s="6" t="s">
        <v>5</v>
      </c>
      <c r="C97" s="24"/>
      <c r="D97" s="24"/>
      <c r="E97" s="63"/>
      <c r="F97" s="7" t="s">
        <v>31</v>
      </c>
      <c r="G97" s="64" t="s">
        <v>92</v>
      </c>
      <c r="H97" s="9" t="s">
        <v>7</v>
      </c>
    </row>
    <row r="98" spans="1:9" ht="15" customHeight="1" thickBot="1" x14ac:dyDescent="0.3">
      <c r="A98" s="10" t="s">
        <v>90</v>
      </c>
      <c r="B98" s="65" t="s">
        <v>593</v>
      </c>
      <c r="C98" s="66"/>
      <c r="D98" s="28" t="s">
        <v>93</v>
      </c>
      <c r="E98" s="67">
        <v>9.0354755118328967E-3</v>
      </c>
      <c r="F98" s="26"/>
      <c r="G98" s="68">
        <v>9.4511073853772096E-3</v>
      </c>
      <c r="H98" s="187">
        <v>9.4511100000000004E-3</v>
      </c>
      <c r="I98" s="205">
        <v>9.4511100000000004E-3</v>
      </c>
    </row>
    <row r="99" spans="1:9" ht="15" customHeight="1" thickBot="1" x14ac:dyDescent="0.3">
      <c r="A99" s="10" t="s">
        <v>90</v>
      </c>
      <c r="B99" s="69" t="s">
        <v>594</v>
      </c>
      <c r="C99" s="66"/>
      <c r="D99" s="45" t="s">
        <v>93</v>
      </c>
      <c r="E99" s="67">
        <v>1.7178458127258357E-2</v>
      </c>
      <c r="F99" s="26"/>
      <c r="G99" s="68">
        <v>1.7968667201112242E-2</v>
      </c>
      <c r="H99" s="188">
        <v>1.7968669999999999E-2</v>
      </c>
      <c r="I99" s="205">
        <v>1.7968669999999999E-2</v>
      </c>
    </row>
    <row r="100" spans="1:9" ht="15" customHeight="1" thickBot="1" x14ac:dyDescent="0.3">
      <c r="A100" s="10" t="s">
        <v>90</v>
      </c>
      <c r="B100" s="65" t="s">
        <v>595</v>
      </c>
      <c r="C100" s="66"/>
      <c r="D100" s="45" t="s">
        <v>93</v>
      </c>
      <c r="E100" s="67">
        <v>1.0589070000000001E-2</v>
      </c>
      <c r="F100" s="26"/>
      <c r="G100" s="68">
        <v>1.107616722E-2</v>
      </c>
      <c r="H100" s="188">
        <v>1.107617E-2</v>
      </c>
      <c r="I100" s="205">
        <v>1.107617E-2</v>
      </c>
    </row>
    <row r="101" spans="1:9" ht="15" customHeight="1" thickBot="1" x14ac:dyDescent="0.3">
      <c r="A101" s="10" t="s">
        <v>90</v>
      </c>
      <c r="B101" s="65" t="s">
        <v>94</v>
      </c>
      <c r="C101" s="66"/>
      <c r="D101" s="45"/>
      <c r="E101" s="67">
        <v>1.0589070000000001E-2</v>
      </c>
      <c r="F101" s="26"/>
      <c r="G101" s="68">
        <v>1.107616722E-2</v>
      </c>
      <c r="H101" s="188">
        <v>1.107617E-2</v>
      </c>
      <c r="I101" s="205">
        <v>1.107617E-2</v>
      </c>
    </row>
    <row r="102" spans="1:9" ht="15" customHeight="1" thickBot="1" x14ac:dyDescent="0.3">
      <c r="A102" s="10" t="s">
        <v>90</v>
      </c>
      <c r="B102" s="65" t="s">
        <v>596</v>
      </c>
      <c r="C102" s="66"/>
      <c r="D102" s="45"/>
      <c r="E102" s="67">
        <v>2.2588688779582242E-3</v>
      </c>
      <c r="F102" s="26"/>
      <c r="G102" s="68">
        <v>2.3627768463443024E-3</v>
      </c>
      <c r="H102" s="188">
        <v>2.3627800000000001E-3</v>
      </c>
      <c r="I102" s="205">
        <v>2.3627800000000001E-3</v>
      </c>
    </row>
    <row r="103" spans="1:9" ht="15" customHeight="1" thickBot="1" x14ac:dyDescent="0.3">
      <c r="A103" s="10" t="s">
        <v>90</v>
      </c>
      <c r="B103" s="65" t="s">
        <v>95</v>
      </c>
      <c r="C103" s="66"/>
      <c r="D103" s="45" t="s">
        <v>93</v>
      </c>
      <c r="E103" s="67">
        <v>0</v>
      </c>
      <c r="F103" s="26"/>
      <c r="G103" s="68">
        <v>0</v>
      </c>
      <c r="H103" s="188">
        <v>0</v>
      </c>
      <c r="I103" s="205">
        <v>0</v>
      </c>
    </row>
    <row r="104" spans="1:9" ht="15" customHeight="1" thickBot="1" x14ac:dyDescent="0.3">
      <c r="A104" s="10" t="s">
        <v>90</v>
      </c>
      <c r="B104" s="70" t="s">
        <v>597</v>
      </c>
      <c r="C104" s="66"/>
      <c r="D104" s="45"/>
      <c r="E104" s="67"/>
      <c r="F104" s="26"/>
      <c r="G104" s="68">
        <v>0</v>
      </c>
      <c r="H104" s="188">
        <v>0</v>
      </c>
      <c r="I104" s="205">
        <v>0</v>
      </c>
    </row>
    <row r="105" spans="1:9" ht="15" customHeight="1" thickBot="1" x14ac:dyDescent="0.3">
      <c r="A105" s="10" t="s">
        <v>90</v>
      </c>
      <c r="B105" s="65" t="s">
        <v>598</v>
      </c>
      <c r="C105" s="66"/>
      <c r="D105" s="51" t="s">
        <v>93</v>
      </c>
      <c r="E105" s="67">
        <v>1.28849E-3</v>
      </c>
      <c r="F105" s="26"/>
      <c r="G105" s="68">
        <v>1.3477605399999999E-3</v>
      </c>
      <c r="H105" s="188">
        <v>1.3477599999999999E-3</v>
      </c>
      <c r="I105" s="205">
        <v>1.3477599999999999E-3</v>
      </c>
    </row>
    <row r="106" spans="1:9" ht="15" customHeight="1" thickBot="1" x14ac:dyDescent="0.3">
      <c r="A106" s="10" t="s">
        <v>90</v>
      </c>
      <c r="B106" s="65" t="s">
        <v>599</v>
      </c>
      <c r="C106" s="66"/>
      <c r="D106" s="45"/>
      <c r="E106" s="67">
        <v>1.28849E-3</v>
      </c>
      <c r="F106" s="12"/>
      <c r="G106" s="68">
        <v>1.3477605399999999E-3</v>
      </c>
      <c r="H106" s="188">
        <v>1.3477599999999999E-3</v>
      </c>
      <c r="I106" s="205">
        <v>1.3477599999999999E-3</v>
      </c>
    </row>
    <row r="107" spans="1:9" ht="15" customHeight="1" thickBot="1" x14ac:dyDescent="0.3">
      <c r="A107" s="10" t="s">
        <v>90</v>
      </c>
      <c r="B107" s="65" t="s">
        <v>600</v>
      </c>
      <c r="C107" s="66"/>
      <c r="D107" s="45"/>
      <c r="E107" s="67">
        <v>1.28849E-3</v>
      </c>
      <c r="F107" s="12"/>
      <c r="G107" s="68">
        <v>1.3477605399999999E-3</v>
      </c>
      <c r="H107" s="188">
        <v>1.3477599999999999E-3</v>
      </c>
      <c r="I107" s="205">
        <v>1.3477599999999999E-3</v>
      </c>
    </row>
    <row r="108" spans="1:9" ht="15" customHeight="1" thickBot="1" x14ac:dyDescent="0.3">
      <c r="A108" s="10" t="s">
        <v>90</v>
      </c>
      <c r="B108" s="71" t="s">
        <v>601</v>
      </c>
      <c r="C108" s="66"/>
      <c r="D108" s="45"/>
      <c r="E108" s="67">
        <v>4.9023470560064014E-3</v>
      </c>
      <c r="F108" s="12"/>
      <c r="G108" s="68">
        <v>5.1278550205826959E-3</v>
      </c>
      <c r="H108" s="188">
        <v>5.1278599999999997E-3</v>
      </c>
      <c r="I108" s="205">
        <v>5.1278599999999997E-3</v>
      </c>
    </row>
    <row r="109" spans="1:9" ht="15" customHeight="1" thickBot="1" x14ac:dyDescent="0.3">
      <c r="A109" s="10" t="s">
        <v>90</v>
      </c>
      <c r="B109" s="65" t="s">
        <v>602</v>
      </c>
      <c r="C109" s="66"/>
      <c r="D109" s="45"/>
      <c r="E109" s="67">
        <v>2.0221987004152321E-2</v>
      </c>
      <c r="F109" s="12"/>
      <c r="G109" s="68">
        <v>2.1152198406343328E-2</v>
      </c>
      <c r="H109" s="188">
        <v>2.1152199999999999E-2</v>
      </c>
      <c r="I109" s="205">
        <v>2.1152199999999999E-2</v>
      </c>
    </row>
    <row r="110" spans="1:9" ht="15" customHeight="1" thickBot="1" x14ac:dyDescent="0.3">
      <c r="A110" s="10" t="s">
        <v>90</v>
      </c>
      <c r="B110" s="65" t="s">
        <v>603</v>
      </c>
      <c r="C110" s="66"/>
      <c r="D110" s="45"/>
      <c r="E110" s="67"/>
      <c r="F110" s="12"/>
      <c r="G110" s="68"/>
      <c r="H110" s="188"/>
      <c r="I110" s="205"/>
    </row>
    <row r="111" spans="1:9" ht="15" customHeight="1" thickBot="1" x14ac:dyDescent="0.3">
      <c r="A111" s="10" t="s">
        <v>90</v>
      </c>
      <c r="B111" s="65" t="s">
        <v>96</v>
      </c>
      <c r="C111" s="66"/>
      <c r="D111" s="45"/>
      <c r="E111" s="67">
        <v>2.0221987004152321E-2</v>
      </c>
      <c r="F111" s="12"/>
      <c r="G111" s="68">
        <v>2.1152198406343328E-2</v>
      </c>
      <c r="H111" s="188">
        <v>2.1152199999999999E-2</v>
      </c>
      <c r="I111" s="205">
        <v>2.1152199999999999E-2</v>
      </c>
    </row>
    <row r="112" spans="1:9" ht="15" customHeight="1" thickBot="1" x14ac:dyDescent="0.3">
      <c r="A112" s="10" t="s">
        <v>90</v>
      </c>
      <c r="B112" s="65" t="s">
        <v>604</v>
      </c>
      <c r="C112" s="66"/>
      <c r="D112" s="45"/>
      <c r="E112" s="67">
        <v>2.0221987004152321E-2</v>
      </c>
      <c r="F112" s="12"/>
      <c r="G112" s="68">
        <v>2.1152198406343328E-2</v>
      </c>
      <c r="H112" s="188">
        <v>2.1152199999999999E-2</v>
      </c>
      <c r="I112" s="205">
        <v>2.1152199999999999E-2</v>
      </c>
    </row>
    <row r="113" spans="1:9" ht="15" customHeight="1" thickBot="1" x14ac:dyDescent="0.3">
      <c r="A113" s="10" t="s">
        <v>90</v>
      </c>
      <c r="B113" s="65" t="s">
        <v>605</v>
      </c>
      <c r="C113" s="66"/>
      <c r="D113" s="45"/>
      <c r="E113" s="67">
        <v>2.0221987004152321E-2</v>
      </c>
      <c r="F113" s="12"/>
      <c r="G113" s="68">
        <v>2.1152198406343328E-2</v>
      </c>
      <c r="H113" s="188">
        <v>2.1152199999999999E-2</v>
      </c>
      <c r="I113" s="205">
        <v>2.1152199999999999E-2</v>
      </c>
    </row>
    <row r="114" spans="1:9" ht="15" customHeight="1" thickBot="1" x14ac:dyDescent="0.3">
      <c r="A114" s="10" t="s">
        <v>90</v>
      </c>
      <c r="B114" s="65" t="s">
        <v>606</v>
      </c>
      <c r="C114" s="66"/>
      <c r="D114" s="45"/>
      <c r="E114" s="67">
        <v>2.0221987004152321E-2</v>
      </c>
      <c r="F114" s="12"/>
      <c r="G114" s="68">
        <v>2.1152198406343328E-2</v>
      </c>
      <c r="H114" s="188">
        <v>2.1152199999999999E-2</v>
      </c>
      <c r="I114" s="205">
        <v>2.1152199999999999E-2</v>
      </c>
    </row>
    <row r="115" spans="1:9" ht="15" customHeight="1" thickBot="1" x14ac:dyDescent="0.3">
      <c r="A115" s="10" t="s">
        <v>90</v>
      </c>
      <c r="B115" s="72" t="s">
        <v>97</v>
      </c>
      <c r="C115" s="66"/>
      <c r="D115" s="45"/>
      <c r="E115" s="67">
        <v>0</v>
      </c>
      <c r="F115" s="12"/>
      <c r="G115" s="68">
        <v>0</v>
      </c>
      <c r="H115" s="188">
        <v>0</v>
      </c>
      <c r="I115" s="205">
        <v>0</v>
      </c>
    </row>
    <row r="116" spans="1:9" ht="15" customHeight="1" thickBot="1" x14ac:dyDescent="0.3">
      <c r="A116" s="10" t="s">
        <v>90</v>
      </c>
      <c r="B116" s="72" t="s">
        <v>98</v>
      </c>
      <c r="C116" s="66"/>
      <c r="D116" s="45"/>
      <c r="E116" s="67"/>
      <c r="F116" s="12"/>
      <c r="G116" s="68"/>
      <c r="H116" s="188"/>
      <c r="I116" s="205"/>
    </row>
    <row r="117" spans="1:9" ht="15" customHeight="1" thickBot="1" x14ac:dyDescent="0.3">
      <c r="A117" s="10" t="s">
        <v>90</v>
      </c>
      <c r="B117" s="65" t="s">
        <v>99</v>
      </c>
      <c r="C117" s="66"/>
      <c r="D117" s="45"/>
      <c r="E117" s="67">
        <v>2.2905875295119983E-2</v>
      </c>
      <c r="F117" s="12"/>
      <c r="G117" s="68">
        <v>2.3959545558695502E-2</v>
      </c>
      <c r="H117" s="188">
        <v>2.395955E-2</v>
      </c>
      <c r="I117" s="205">
        <v>2.395955E-2</v>
      </c>
    </row>
    <row r="118" spans="1:9" ht="15" customHeight="1" thickBot="1" x14ac:dyDescent="0.3">
      <c r="A118" s="10" t="s">
        <v>90</v>
      </c>
      <c r="B118" s="72" t="s">
        <v>100</v>
      </c>
      <c r="C118" s="66"/>
      <c r="D118" s="45"/>
      <c r="E118" s="67">
        <v>0</v>
      </c>
      <c r="F118" s="12"/>
      <c r="G118" s="68">
        <v>0</v>
      </c>
      <c r="H118" s="188">
        <v>0</v>
      </c>
      <c r="I118" s="205">
        <v>0</v>
      </c>
    </row>
    <row r="119" spans="1:9" ht="15" customHeight="1" thickBot="1" x14ac:dyDescent="0.3">
      <c r="A119" s="10" t="s">
        <v>90</v>
      </c>
      <c r="B119" s="65" t="s">
        <v>101</v>
      </c>
      <c r="C119" s="73"/>
      <c r="D119" s="45"/>
      <c r="E119" s="67">
        <v>0</v>
      </c>
      <c r="F119" s="12"/>
      <c r="G119" s="68">
        <v>0</v>
      </c>
      <c r="H119" s="188">
        <v>0</v>
      </c>
      <c r="I119" s="205">
        <v>0</v>
      </c>
    </row>
    <row r="120" spans="1:9" ht="15" customHeight="1" thickBot="1" x14ac:dyDescent="0.3">
      <c r="A120" s="10" t="s">
        <v>90</v>
      </c>
      <c r="B120" s="74" t="s">
        <v>102</v>
      </c>
      <c r="C120" s="73"/>
      <c r="D120" s="57" t="s">
        <v>93</v>
      </c>
      <c r="E120" s="18"/>
      <c r="F120" s="12"/>
      <c r="G120" s="75">
        <v>2.8731867949999997E-3</v>
      </c>
      <c r="H120" s="188">
        <v>2.8731899999999999E-3</v>
      </c>
      <c r="I120" s="205">
        <v>2.8731899999999999E-3</v>
      </c>
    </row>
    <row r="121" spans="1:9" ht="15" customHeight="1" thickBot="1" x14ac:dyDescent="0.3">
      <c r="A121" s="10" t="s">
        <v>90</v>
      </c>
      <c r="B121" s="76" t="s">
        <v>103</v>
      </c>
      <c r="C121" s="77"/>
      <c r="D121" s="57"/>
      <c r="E121" s="18"/>
      <c r="F121" s="12"/>
      <c r="G121" s="75">
        <v>1.1491363845E-2</v>
      </c>
      <c r="H121" s="188">
        <v>1.1491360000000001E-2</v>
      </c>
      <c r="I121" s="205">
        <v>1.1491360000000001E-2</v>
      </c>
    </row>
    <row r="122" spans="1:9" ht="15" customHeight="1" thickBot="1" x14ac:dyDescent="0.3">
      <c r="A122" s="10" t="s">
        <v>90</v>
      </c>
      <c r="B122" s="76" t="s">
        <v>104</v>
      </c>
      <c r="C122" s="77"/>
      <c r="D122" s="57"/>
      <c r="E122" s="18"/>
      <c r="F122" s="12"/>
      <c r="G122" s="75">
        <v>1.1491363845E-2</v>
      </c>
      <c r="H122" s="188">
        <v>1.1491360000000001E-2</v>
      </c>
      <c r="I122" s="205">
        <v>1.1491360000000001E-2</v>
      </c>
    </row>
    <row r="123" spans="1:9" ht="15" customHeight="1" thickBot="1" x14ac:dyDescent="0.3">
      <c r="A123" s="10" t="s">
        <v>90</v>
      </c>
      <c r="B123" s="76" t="s">
        <v>105</v>
      </c>
      <c r="C123" s="77"/>
      <c r="D123" s="57"/>
      <c r="E123" s="18"/>
      <c r="F123" s="12"/>
      <c r="G123" s="75">
        <v>1.1491363845E-2</v>
      </c>
      <c r="H123" s="188">
        <v>1.1491360000000001E-2</v>
      </c>
      <c r="I123" s="205">
        <v>1.1491360000000001E-2</v>
      </c>
    </row>
    <row r="124" spans="1:9" ht="15" customHeight="1" thickBot="1" x14ac:dyDescent="0.3">
      <c r="A124" s="10" t="s">
        <v>90</v>
      </c>
      <c r="B124" s="76" t="s">
        <v>106</v>
      </c>
      <c r="C124" s="77"/>
      <c r="D124" s="57"/>
      <c r="E124" s="18"/>
      <c r="F124" s="12"/>
      <c r="G124" s="75">
        <v>1.1491363845E-2</v>
      </c>
      <c r="H124" s="188">
        <v>1.1491360000000001E-2</v>
      </c>
      <c r="I124" s="205">
        <v>1.1491360000000001E-2</v>
      </c>
    </row>
    <row r="125" spans="1:9" ht="15" customHeight="1" thickBot="1" x14ac:dyDescent="0.3">
      <c r="A125" s="10" t="s">
        <v>90</v>
      </c>
      <c r="B125" s="76" t="s">
        <v>105</v>
      </c>
      <c r="C125" s="77"/>
      <c r="D125" s="57"/>
      <c r="E125" s="18"/>
      <c r="F125" s="12"/>
      <c r="G125" s="75">
        <v>1.1491363845E-2</v>
      </c>
      <c r="H125" s="188">
        <v>1.1491360000000001E-2</v>
      </c>
      <c r="I125" s="205">
        <v>1.1491360000000001E-2</v>
      </c>
    </row>
    <row r="126" spans="1:9" ht="50.1" customHeight="1" thickBot="1" x14ac:dyDescent="0.3">
      <c r="A126" s="10" t="s">
        <v>90</v>
      </c>
      <c r="B126" s="186" t="s">
        <v>607</v>
      </c>
      <c r="C126" s="78"/>
      <c r="D126" s="79"/>
      <c r="E126" s="80"/>
      <c r="F126" s="21"/>
      <c r="G126" s="22"/>
      <c r="H126" s="5"/>
    </row>
    <row r="127" spans="1:9" ht="50.1" customHeight="1" x14ac:dyDescent="0.25">
      <c r="A127" s="10" t="s">
        <v>90</v>
      </c>
      <c r="B127" s="81" t="s">
        <v>703</v>
      </c>
      <c r="E127" s="21"/>
      <c r="F127" s="21"/>
      <c r="G127" s="22"/>
      <c r="H127" s="5"/>
    </row>
    <row r="128" spans="1:9" ht="50.1" customHeight="1" x14ac:dyDescent="0.25">
      <c r="A128" s="10" t="s">
        <v>90</v>
      </c>
      <c r="B128" s="76" t="s">
        <v>107</v>
      </c>
      <c r="E128" s="21"/>
      <c r="F128" s="21"/>
      <c r="G128" s="22"/>
      <c r="H128" s="5"/>
    </row>
    <row r="129" spans="1:9" ht="28.5" x14ac:dyDescent="0.25">
      <c r="A129" s="10" t="s">
        <v>90</v>
      </c>
      <c r="B129" s="81" t="s">
        <v>704</v>
      </c>
      <c r="E129" s="21"/>
      <c r="F129" s="21"/>
      <c r="G129" s="22"/>
      <c r="H129" s="5"/>
    </row>
    <row r="130" spans="1:9" x14ac:dyDescent="0.25">
      <c r="A130" s="36" t="s">
        <v>108</v>
      </c>
      <c r="B130" s="78"/>
      <c r="C130" s="78"/>
      <c r="D130" s="79"/>
      <c r="E130" s="80"/>
      <c r="F130" s="1"/>
      <c r="G130" s="1"/>
      <c r="H130" s="82"/>
    </row>
    <row r="131" spans="1:9" x14ac:dyDescent="0.25">
      <c r="A131" s="6"/>
      <c r="B131" s="83" t="s">
        <v>109</v>
      </c>
      <c r="C131" s="84"/>
      <c r="D131" s="47" t="s">
        <v>110</v>
      </c>
      <c r="E131" s="7" t="s">
        <v>6</v>
      </c>
      <c r="F131" s="7"/>
      <c r="G131" s="8"/>
      <c r="H131" s="9"/>
    </row>
    <row r="132" spans="1:9" ht="30" x14ac:dyDescent="0.25">
      <c r="A132" s="6" t="s">
        <v>4</v>
      </c>
      <c r="B132" s="83" t="s">
        <v>5</v>
      </c>
      <c r="C132" s="83"/>
      <c r="D132" s="47" t="s">
        <v>111</v>
      </c>
      <c r="E132" s="7" t="s">
        <v>6</v>
      </c>
      <c r="F132" s="7" t="s">
        <v>31</v>
      </c>
      <c r="G132" s="64" t="s">
        <v>92</v>
      </c>
      <c r="H132" s="9" t="s">
        <v>7</v>
      </c>
    </row>
    <row r="133" spans="1:9" x14ac:dyDescent="0.25">
      <c r="A133" s="24" t="s">
        <v>108</v>
      </c>
      <c r="B133" s="85" t="s">
        <v>112</v>
      </c>
      <c r="C133" s="24"/>
      <c r="D133" s="24"/>
      <c r="E133" s="12"/>
      <c r="F133" s="12"/>
      <c r="G133" s="11"/>
      <c r="H133" s="13"/>
      <c r="I133" s="206"/>
    </row>
    <row r="134" spans="1:9" x14ac:dyDescent="0.25">
      <c r="A134" s="24" t="s">
        <v>108</v>
      </c>
      <c r="B134" s="24" t="s">
        <v>113</v>
      </c>
      <c r="C134" s="24"/>
      <c r="D134" s="24"/>
      <c r="E134" s="12">
        <v>590.77719298245597</v>
      </c>
      <c r="F134" s="12"/>
      <c r="G134" s="11">
        <f>H134*100/115</f>
        <v>537.39130434782612</v>
      </c>
      <c r="H134" s="13">
        <v>618</v>
      </c>
      <c r="I134" s="202">
        <f>E134*1.046</f>
        <v>617.95294385964894</v>
      </c>
    </row>
    <row r="135" spans="1:9" x14ac:dyDescent="0.25">
      <c r="A135" s="24" t="s">
        <v>108</v>
      </c>
      <c r="B135" s="24" t="s">
        <v>114</v>
      </c>
      <c r="C135" s="24"/>
      <c r="D135" s="24"/>
      <c r="E135" s="12">
        <v>394</v>
      </c>
      <c r="F135" s="12"/>
      <c r="G135" s="11">
        <f t="shared" ref="G135:G143" si="2">H135*100/115</f>
        <v>358.26086956521738</v>
      </c>
      <c r="H135" s="13">
        <v>412</v>
      </c>
      <c r="I135" s="202">
        <f t="shared" ref="I135:I160" si="3">E135*1.046</f>
        <v>412.12400000000002</v>
      </c>
    </row>
    <row r="136" spans="1:9" x14ac:dyDescent="0.25">
      <c r="A136" s="24" t="s">
        <v>108</v>
      </c>
      <c r="B136" s="24" t="s">
        <v>115</v>
      </c>
      <c r="C136" s="24"/>
      <c r="D136" s="24"/>
      <c r="E136" s="12">
        <v>394</v>
      </c>
      <c r="F136" s="12"/>
      <c r="G136" s="11">
        <f t="shared" si="2"/>
        <v>358.26086956521738</v>
      </c>
      <c r="H136" s="13">
        <v>412</v>
      </c>
      <c r="I136" s="202">
        <f t="shared" si="3"/>
        <v>412.12400000000002</v>
      </c>
    </row>
    <row r="137" spans="1:9" x14ac:dyDescent="0.25">
      <c r="A137" s="24" t="s">
        <v>108</v>
      </c>
      <c r="B137" s="24" t="s">
        <v>116</v>
      </c>
      <c r="C137" s="24"/>
      <c r="D137" s="24"/>
      <c r="E137" s="12">
        <v>541</v>
      </c>
      <c r="F137" s="12"/>
      <c r="G137" s="11">
        <f t="shared" si="2"/>
        <v>492.17391304347825</v>
      </c>
      <c r="H137" s="13">
        <v>566</v>
      </c>
      <c r="I137" s="202">
        <f t="shared" si="3"/>
        <v>565.88599999999997</v>
      </c>
    </row>
    <row r="138" spans="1:9" x14ac:dyDescent="0.25">
      <c r="A138" s="24" t="s">
        <v>108</v>
      </c>
      <c r="B138" s="24" t="s">
        <v>117</v>
      </c>
      <c r="C138" s="24"/>
      <c r="D138" s="24"/>
      <c r="E138" s="12">
        <v>394</v>
      </c>
      <c r="F138" s="12"/>
      <c r="G138" s="11">
        <f t="shared" si="2"/>
        <v>358.26086956521738</v>
      </c>
      <c r="H138" s="13">
        <v>412</v>
      </c>
      <c r="I138" s="202">
        <f t="shared" si="3"/>
        <v>412.12400000000002</v>
      </c>
    </row>
    <row r="139" spans="1:9" x14ac:dyDescent="0.25">
      <c r="A139" s="24" t="s">
        <v>108</v>
      </c>
      <c r="B139" s="24" t="s">
        <v>118</v>
      </c>
      <c r="C139" s="24"/>
      <c r="D139" s="24"/>
      <c r="E139" s="12">
        <v>591</v>
      </c>
      <c r="F139" s="12"/>
      <c r="G139" s="11">
        <f t="shared" si="2"/>
        <v>537.39130434782612</v>
      </c>
      <c r="H139" s="13">
        <v>618</v>
      </c>
      <c r="I139" s="202">
        <f t="shared" si="3"/>
        <v>618.18600000000004</v>
      </c>
    </row>
    <row r="140" spans="1:9" x14ac:dyDescent="0.25">
      <c r="A140" s="24" t="s">
        <v>108</v>
      </c>
      <c r="B140" s="24" t="s">
        <v>119</v>
      </c>
      <c r="C140" s="24"/>
      <c r="D140" s="24"/>
      <c r="E140" s="12">
        <v>394</v>
      </c>
      <c r="F140" s="12"/>
      <c r="G140" s="11">
        <f t="shared" si="2"/>
        <v>358.26086956521738</v>
      </c>
      <c r="H140" s="13">
        <v>412</v>
      </c>
      <c r="I140" s="202">
        <f t="shared" si="3"/>
        <v>412.12400000000002</v>
      </c>
    </row>
    <row r="141" spans="1:9" x14ac:dyDescent="0.25">
      <c r="A141" s="24" t="s">
        <v>108</v>
      </c>
      <c r="B141" s="24" t="s">
        <v>120</v>
      </c>
      <c r="C141" s="24"/>
      <c r="D141" s="24"/>
      <c r="E141" s="12">
        <v>1356.3463157894737</v>
      </c>
      <c r="F141" s="12"/>
      <c r="G141" s="11">
        <f t="shared" si="2"/>
        <v>1233.9130434782608</v>
      </c>
      <c r="H141" s="13">
        <v>1419</v>
      </c>
      <c r="I141" s="202">
        <f t="shared" si="3"/>
        <v>1418.7382463157896</v>
      </c>
    </row>
    <row r="142" spans="1:9" x14ac:dyDescent="0.25">
      <c r="A142" s="24" t="s">
        <v>108</v>
      </c>
      <c r="B142" s="24" t="s">
        <v>121</v>
      </c>
      <c r="C142" s="24"/>
      <c r="D142" s="24"/>
      <c r="E142" s="12">
        <v>1920</v>
      </c>
      <c r="F142" s="12"/>
      <c r="G142" s="11">
        <f t="shared" si="2"/>
        <v>1746.0869565217392</v>
      </c>
      <c r="H142" s="13">
        <v>2008</v>
      </c>
      <c r="I142" s="202">
        <f t="shared" si="3"/>
        <v>2008.3200000000002</v>
      </c>
    </row>
    <row r="143" spans="1:9" x14ac:dyDescent="0.25">
      <c r="A143" s="24"/>
      <c r="B143" s="24"/>
      <c r="C143" s="24"/>
      <c r="D143" s="24"/>
      <c r="E143" s="12"/>
      <c r="F143" s="12"/>
      <c r="G143" s="11">
        <f t="shared" si="2"/>
        <v>0</v>
      </c>
      <c r="H143" s="13"/>
      <c r="I143" s="202">
        <f t="shared" si="3"/>
        <v>0</v>
      </c>
    </row>
    <row r="144" spans="1:9" x14ac:dyDescent="0.25">
      <c r="A144" s="24" t="s">
        <v>108</v>
      </c>
      <c r="B144" s="85" t="s">
        <v>122</v>
      </c>
      <c r="C144" s="24"/>
      <c r="D144" s="24"/>
      <c r="E144" s="12"/>
      <c r="F144" s="12"/>
      <c r="G144" s="11"/>
      <c r="H144" s="13"/>
      <c r="I144" s="202">
        <f t="shared" si="3"/>
        <v>0</v>
      </c>
    </row>
    <row r="145" spans="1:9" x14ac:dyDescent="0.25">
      <c r="A145" s="24" t="s">
        <v>108</v>
      </c>
      <c r="B145" s="24" t="s">
        <v>123</v>
      </c>
      <c r="C145" s="24"/>
      <c r="D145" s="24"/>
      <c r="E145" s="12"/>
      <c r="F145" s="12"/>
      <c r="G145" s="11">
        <f>H145*100/115</f>
        <v>988.69739130434778</v>
      </c>
      <c r="H145" s="13">
        <v>1137.002</v>
      </c>
      <c r="I145" s="202">
        <f t="shared" si="3"/>
        <v>0</v>
      </c>
    </row>
    <row r="146" spans="1:9" x14ac:dyDescent="0.25">
      <c r="A146" s="24" t="s">
        <v>108</v>
      </c>
      <c r="B146" s="24" t="s">
        <v>124</v>
      </c>
      <c r="C146" s="24"/>
      <c r="D146" s="24"/>
      <c r="E146" s="12">
        <v>669.38473684210533</v>
      </c>
      <c r="F146" s="12"/>
      <c r="G146" s="11">
        <f t="shared" ref="G146:G159" si="4">H146*100/115</f>
        <v>827.82608695652175</v>
      </c>
      <c r="H146" s="13">
        <v>952</v>
      </c>
      <c r="I146" s="202">
        <f t="shared" si="3"/>
        <v>700.17643473684222</v>
      </c>
    </row>
    <row r="147" spans="1:9" x14ac:dyDescent="0.25">
      <c r="A147" s="24" t="s">
        <v>108</v>
      </c>
      <c r="B147" s="24" t="s">
        <v>125</v>
      </c>
      <c r="C147" s="24"/>
      <c r="D147" s="24"/>
      <c r="E147" s="12">
        <v>669</v>
      </c>
      <c r="F147" s="12"/>
      <c r="G147" s="11">
        <f t="shared" si="4"/>
        <v>827.70434782608697</v>
      </c>
      <c r="H147" s="13">
        <v>951.86</v>
      </c>
      <c r="I147" s="202">
        <v>700.17643473684222</v>
      </c>
    </row>
    <row r="148" spans="1:9" x14ac:dyDescent="0.25">
      <c r="A148" s="24" t="s">
        <v>108</v>
      </c>
      <c r="B148" s="24" t="s">
        <v>126</v>
      </c>
      <c r="C148" s="24"/>
      <c r="D148" s="24"/>
      <c r="E148" s="12">
        <v>2034</v>
      </c>
      <c r="F148" s="12"/>
      <c r="G148" s="11">
        <f t="shared" si="4"/>
        <v>1850.4347826086957</v>
      </c>
      <c r="H148" s="13">
        <v>2128</v>
      </c>
      <c r="I148" s="202">
        <f t="shared" si="3"/>
        <v>2127.5640000000003</v>
      </c>
    </row>
    <row r="149" spans="1:9" x14ac:dyDescent="0.25">
      <c r="A149" s="24"/>
      <c r="B149" s="24"/>
      <c r="C149" s="24"/>
      <c r="D149" s="24"/>
      <c r="E149" s="12"/>
      <c r="F149" s="12"/>
      <c r="G149" s="11">
        <f t="shared" si="4"/>
        <v>0</v>
      </c>
      <c r="H149" s="13"/>
      <c r="I149" s="202">
        <f t="shared" si="3"/>
        <v>0</v>
      </c>
    </row>
    <row r="150" spans="1:9" x14ac:dyDescent="0.25">
      <c r="A150" s="24" t="s">
        <v>108</v>
      </c>
      <c r="B150" s="85" t="s">
        <v>127</v>
      </c>
      <c r="C150" s="24"/>
      <c r="D150" s="24"/>
      <c r="E150" s="12">
        <v>590.77719298245597</v>
      </c>
      <c r="F150" s="12"/>
      <c r="G150" s="11">
        <f t="shared" si="4"/>
        <v>453.8730434782608</v>
      </c>
      <c r="H150" s="13">
        <v>521.95399999999995</v>
      </c>
      <c r="I150" s="202">
        <f t="shared" si="3"/>
        <v>617.95294385964894</v>
      </c>
    </row>
    <row r="151" spans="1:9" x14ac:dyDescent="0.25">
      <c r="A151" s="24" t="s">
        <v>108</v>
      </c>
      <c r="B151" s="24" t="s">
        <v>123</v>
      </c>
      <c r="C151" s="24"/>
      <c r="D151" s="24"/>
      <c r="E151" s="12"/>
      <c r="F151" s="12"/>
      <c r="G151" s="11">
        <f t="shared" si="4"/>
        <v>656.70608695652174</v>
      </c>
      <c r="H151" s="13">
        <v>755.21199999999999</v>
      </c>
      <c r="I151" s="202">
        <v>700.17643473684222</v>
      </c>
    </row>
    <row r="152" spans="1:9" x14ac:dyDescent="0.25">
      <c r="A152" s="24" t="s">
        <v>108</v>
      </c>
      <c r="B152" s="24" t="s">
        <v>124</v>
      </c>
      <c r="C152" s="24"/>
      <c r="D152" s="24"/>
      <c r="E152" s="12">
        <v>541.46438596491225</v>
      </c>
      <c r="F152" s="12"/>
      <c r="G152" s="11">
        <f t="shared" si="4"/>
        <v>549.37739130434784</v>
      </c>
      <c r="H152" s="13">
        <v>631.78399999999999</v>
      </c>
      <c r="I152" s="202">
        <f t="shared" si="3"/>
        <v>566.37174771929824</v>
      </c>
    </row>
    <row r="153" spans="1:9" x14ac:dyDescent="0.25">
      <c r="A153" s="24" t="s">
        <v>108</v>
      </c>
      <c r="B153" s="24" t="s">
        <v>125</v>
      </c>
      <c r="C153" s="24"/>
      <c r="D153" s="24"/>
      <c r="E153" s="12">
        <v>669.38473684210533</v>
      </c>
      <c r="F153" s="12"/>
      <c r="G153" s="11">
        <f t="shared" si="4"/>
        <v>608.695652173913</v>
      </c>
      <c r="H153" s="13">
        <v>700</v>
      </c>
      <c r="I153" s="202">
        <f t="shared" si="3"/>
        <v>700.17643473684222</v>
      </c>
    </row>
    <row r="154" spans="1:9" x14ac:dyDescent="0.25">
      <c r="A154" s="24" t="s">
        <v>108</v>
      </c>
      <c r="B154" s="24" t="s">
        <v>126</v>
      </c>
      <c r="C154" s="24"/>
      <c r="D154" s="24"/>
      <c r="E154" s="12">
        <v>2034.3974122807015</v>
      </c>
      <c r="F154" s="12"/>
      <c r="G154" s="11">
        <f t="shared" si="4"/>
        <v>517.56521739130437</v>
      </c>
      <c r="H154" s="13">
        <v>595.20000000000005</v>
      </c>
      <c r="I154" s="202">
        <f t="shared" si="3"/>
        <v>2127.9796932456138</v>
      </c>
    </row>
    <row r="155" spans="1:9" x14ac:dyDescent="0.25">
      <c r="A155" s="24"/>
      <c r="B155" s="24"/>
      <c r="C155" s="24"/>
      <c r="D155" s="24"/>
      <c r="E155" s="12"/>
      <c r="F155" s="12"/>
      <c r="G155" s="11">
        <f t="shared" si="4"/>
        <v>0</v>
      </c>
      <c r="H155" s="13"/>
      <c r="I155" s="202">
        <f t="shared" si="3"/>
        <v>0</v>
      </c>
    </row>
    <row r="156" spans="1:9" x14ac:dyDescent="0.25">
      <c r="A156" s="24" t="s">
        <v>108</v>
      </c>
      <c r="B156" s="85" t="s">
        <v>128</v>
      </c>
      <c r="C156" s="24"/>
      <c r="D156" s="24"/>
      <c r="E156" s="12">
        <v>541.46438596491225</v>
      </c>
      <c r="F156" s="12"/>
      <c r="G156" s="11">
        <f t="shared" si="4"/>
        <v>115.51478260869565</v>
      </c>
      <c r="H156" s="13">
        <v>132.84200000000001</v>
      </c>
      <c r="I156" s="202">
        <f t="shared" si="3"/>
        <v>566.37174771929824</v>
      </c>
    </row>
    <row r="157" spans="1:9" x14ac:dyDescent="0.25">
      <c r="A157" s="24" t="s">
        <v>108</v>
      </c>
      <c r="B157" s="24" t="s">
        <v>129</v>
      </c>
      <c r="C157" s="24"/>
      <c r="D157" s="24"/>
      <c r="E157" s="12">
        <v>984.42521929824568</v>
      </c>
      <c r="F157" s="12"/>
      <c r="G157" s="11">
        <f t="shared" si="4"/>
        <v>895.39130434782612</v>
      </c>
      <c r="H157" s="13">
        <v>1029.7</v>
      </c>
      <c r="I157" s="202">
        <f t="shared" si="3"/>
        <v>1029.708779385965</v>
      </c>
    </row>
    <row r="158" spans="1:9" x14ac:dyDescent="0.25">
      <c r="A158" s="24" t="s">
        <v>108</v>
      </c>
      <c r="B158" s="24" t="s">
        <v>130</v>
      </c>
      <c r="C158" s="24"/>
      <c r="D158" s="24"/>
      <c r="E158" s="12">
        <v>295.3885964912281</v>
      </c>
      <c r="F158" s="12"/>
      <c r="G158" s="11">
        <f t="shared" si="4"/>
        <v>225.57217391304351</v>
      </c>
      <c r="H158" s="13">
        <v>259.40800000000002</v>
      </c>
      <c r="I158" s="202">
        <f t="shared" si="3"/>
        <v>308.97647192982458</v>
      </c>
    </row>
    <row r="159" spans="1:9" x14ac:dyDescent="0.25">
      <c r="A159" s="24" t="s">
        <v>108</v>
      </c>
      <c r="B159" s="24" t="s">
        <v>131</v>
      </c>
      <c r="C159" s="24"/>
      <c r="D159" s="24"/>
      <c r="E159" s="12"/>
      <c r="F159" s="12"/>
      <c r="G159" s="11">
        <f t="shared" si="4"/>
        <v>270.17391304347825</v>
      </c>
      <c r="H159" s="13">
        <v>310.7</v>
      </c>
      <c r="I159" s="202">
        <f t="shared" si="3"/>
        <v>0</v>
      </c>
    </row>
    <row r="160" spans="1:9" x14ac:dyDescent="0.25">
      <c r="A160" s="24"/>
      <c r="B160" s="24"/>
      <c r="C160" s="24"/>
      <c r="D160" s="24"/>
      <c r="E160" s="12"/>
      <c r="F160" s="12"/>
      <c r="G160" s="11"/>
      <c r="H160" s="13"/>
      <c r="I160" s="202">
        <f t="shared" si="3"/>
        <v>0</v>
      </c>
    </row>
    <row r="161" spans="1:9" x14ac:dyDescent="0.25">
      <c r="A161" s="24" t="s">
        <v>108</v>
      </c>
      <c r="B161" s="86" t="s">
        <v>132</v>
      </c>
      <c r="C161" s="24"/>
      <c r="D161" s="24"/>
      <c r="E161" s="12"/>
      <c r="F161" s="12"/>
      <c r="G161" s="11"/>
      <c r="H161" s="13">
        <v>357.73199999999997</v>
      </c>
      <c r="I161" s="202">
        <v>357.73199999999997</v>
      </c>
    </row>
    <row r="162" spans="1:9" x14ac:dyDescent="0.25">
      <c r="A162" s="24" t="s">
        <v>108</v>
      </c>
      <c r="B162" s="87" t="s">
        <v>133</v>
      </c>
      <c r="C162" s="24"/>
      <c r="D162" s="24"/>
      <c r="E162" s="12"/>
      <c r="F162" s="12"/>
      <c r="G162" s="11"/>
      <c r="H162" s="13">
        <v>263.59199999999998</v>
      </c>
      <c r="I162" s="202">
        <v>263.59199999999998</v>
      </c>
    </row>
    <row r="163" spans="1:9" x14ac:dyDescent="0.25">
      <c r="A163" s="24" t="s">
        <v>108</v>
      </c>
      <c r="B163" s="87" t="s">
        <v>134</v>
      </c>
      <c r="C163" s="24"/>
      <c r="D163" s="24"/>
      <c r="E163" s="12"/>
      <c r="F163" s="12"/>
      <c r="G163" s="11"/>
      <c r="H163" s="13"/>
    </row>
    <row r="164" spans="1:9" x14ac:dyDescent="0.25">
      <c r="E164" s="21"/>
      <c r="F164" s="21"/>
      <c r="G164" s="22"/>
      <c r="H164" s="5"/>
    </row>
    <row r="165" spans="1:9" ht="30" x14ac:dyDescent="0.25">
      <c r="A165" s="6" t="s">
        <v>4</v>
      </c>
      <c r="B165" s="83" t="s">
        <v>5</v>
      </c>
      <c r="C165" s="83"/>
      <c r="D165" s="47" t="s">
        <v>111</v>
      </c>
      <c r="E165" s="7" t="s">
        <v>6</v>
      </c>
      <c r="F165" s="7" t="s">
        <v>31</v>
      </c>
      <c r="G165" s="64" t="s">
        <v>92</v>
      </c>
      <c r="H165" s="9" t="s">
        <v>7</v>
      </c>
    </row>
    <row r="166" spans="1:9" x14ac:dyDescent="0.25">
      <c r="A166" s="88" t="s">
        <v>135</v>
      </c>
      <c r="B166" s="60" t="s">
        <v>136</v>
      </c>
      <c r="C166" s="24"/>
      <c r="D166" s="24"/>
      <c r="E166" s="12"/>
      <c r="F166" s="12"/>
      <c r="G166" s="11"/>
      <c r="H166" s="13"/>
    </row>
    <row r="167" spans="1:9" x14ac:dyDescent="0.25">
      <c r="A167" s="88" t="s">
        <v>135</v>
      </c>
      <c r="B167" s="89" t="s">
        <v>137</v>
      </c>
      <c r="C167" s="24"/>
      <c r="D167" s="24"/>
      <c r="E167" s="90">
        <v>162.46372807017545</v>
      </c>
      <c r="F167" s="12"/>
      <c r="G167" s="11"/>
      <c r="H167" s="91">
        <v>169.93705956140352</v>
      </c>
      <c r="I167" s="202">
        <v>169.93705956140352</v>
      </c>
    </row>
    <row r="168" spans="1:9" x14ac:dyDescent="0.25">
      <c r="A168" s="88" t="s">
        <v>135</v>
      </c>
      <c r="B168" s="89" t="s">
        <v>138</v>
      </c>
      <c r="C168" s="24"/>
      <c r="D168" s="24"/>
      <c r="E168" s="90">
        <v>65.058728070175448</v>
      </c>
      <c r="F168" s="12"/>
      <c r="G168" s="11"/>
      <c r="H168" s="91">
        <v>68.051429561403523</v>
      </c>
      <c r="I168" s="202">
        <v>68.051429561403523</v>
      </c>
    </row>
    <row r="169" spans="1:9" x14ac:dyDescent="0.25">
      <c r="A169" s="88"/>
      <c r="B169" s="89" t="s">
        <v>139</v>
      </c>
      <c r="C169" s="24"/>
      <c r="D169" s="24"/>
      <c r="E169" s="90"/>
      <c r="F169" s="12"/>
      <c r="G169" s="11"/>
      <c r="H169" s="92">
        <v>2795.9580000000001</v>
      </c>
      <c r="I169" s="202">
        <v>2795.9580000000001</v>
      </c>
    </row>
    <row r="170" spans="1:9" x14ac:dyDescent="0.25">
      <c r="A170" s="88"/>
      <c r="B170" s="89" t="s">
        <v>140</v>
      </c>
      <c r="C170" s="24"/>
      <c r="D170" s="24"/>
      <c r="E170" s="90"/>
      <c r="F170" s="12"/>
      <c r="G170" s="11"/>
      <c r="H170" s="92">
        <v>4473.7420000000002</v>
      </c>
      <c r="I170" s="202">
        <v>4473.7420000000002</v>
      </c>
    </row>
    <row r="171" spans="1:9" x14ac:dyDescent="0.25">
      <c r="A171" s="88"/>
      <c r="B171" s="89" t="s">
        <v>141</v>
      </c>
      <c r="C171" s="24"/>
      <c r="D171" s="24"/>
      <c r="E171" s="90"/>
      <c r="F171" s="12"/>
      <c r="G171" s="11"/>
      <c r="H171" s="92">
        <v>8947.4840000000004</v>
      </c>
      <c r="I171" s="202">
        <v>8947.4840000000004</v>
      </c>
    </row>
    <row r="172" spans="1:9" x14ac:dyDescent="0.25">
      <c r="A172" s="88" t="s">
        <v>135</v>
      </c>
      <c r="B172" s="93" t="s">
        <v>142</v>
      </c>
      <c r="C172" s="24"/>
      <c r="D172" s="24"/>
      <c r="E172" s="94">
        <v>487.39118421052632</v>
      </c>
      <c r="F172" s="12"/>
      <c r="G172" s="11"/>
      <c r="H172" s="92">
        <v>510</v>
      </c>
      <c r="I172" s="202">
        <v>510</v>
      </c>
    </row>
    <row r="173" spans="1:9" x14ac:dyDescent="0.25">
      <c r="A173" s="88" t="s">
        <v>135</v>
      </c>
      <c r="B173" s="19" t="s">
        <v>143</v>
      </c>
      <c r="C173" s="24"/>
      <c r="D173" s="24"/>
      <c r="E173" s="95">
        <v>682.44530701754388</v>
      </c>
      <c r="F173" s="12"/>
      <c r="G173" s="11"/>
      <c r="H173" s="92">
        <v>713.8</v>
      </c>
      <c r="I173" s="202">
        <v>713.8</v>
      </c>
    </row>
    <row r="174" spans="1:9" x14ac:dyDescent="0.25">
      <c r="A174" s="88" t="s">
        <v>135</v>
      </c>
      <c r="B174" s="19" t="s">
        <v>144</v>
      </c>
      <c r="C174" s="24"/>
      <c r="D174" s="24"/>
      <c r="E174" s="95">
        <v>974.78236842105264</v>
      </c>
      <c r="F174" s="12"/>
      <c r="G174" s="11"/>
      <c r="H174" s="25">
        <v>1020</v>
      </c>
      <c r="I174" s="202">
        <v>1020</v>
      </c>
    </row>
    <row r="175" spans="1:9" x14ac:dyDescent="0.25">
      <c r="A175" s="88"/>
      <c r="B175" s="19"/>
      <c r="C175" s="24"/>
      <c r="D175" s="24"/>
      <c r="E175" s="19"/>
      <c r="F175" s="12"/>
      <c r="G175" s="11"/>
      <c r="H175" s="25" t="s">
        <v>145</v>
      </c>
      <c r="I175" s="202" t="s">
        <v>145</v>
      </c>
    </row>
    <row r="176" spans="1:9" x14ac:dyDescent="0.25">
      <c r="A176" s="88"/>
      <c r="B176" s="60" t="s">
        <v>146</v>
      </c>
      <c r="C176" s="24"/>
      <c r="D176" s="24"/>
      <c r="E176" s="19"/>
      <c r="F176" s="12"/>
      <c r="G176" s="11"/>
      <c r="H176" s="25"/>
    </row>
    <row r="177" spans="1:9" x14ac:dyDescent="0.25">
      <c r="A177" s="88"/>
      <c r="B177" s="19" t="s">
        <v>147</v>
      </c>
      <c r="C177" s="24"/>
      <c r="D177" s="24"/>
      <c r="E177" s="19"/>
      <c r="F177" s="12"/>
      <c r="G177" s="11"/>
      <c r="H177" s="25"/>
    </row>
    <row r="178" spans="1:9" x14ac:dyDescent="0.25">
      <c r="A178" s="88"/>
      <c r="B178" s="19" t="s">
        <v>148</v>
      </c>
      <c r="C178" s="24"/>
      <c r="D178" s="24"/>
      <c r="E178" s="19"/>
      <c r="F178" s="12"/>
      <c r="G178" s="11"/>
      <c r="H178" s="25" t="s">
        <v>149</v>
      </c>
      <c r="I178" s="202" t="s">
        <v>149</v>
      </c>
    </row>
    <row r="179" spans="1:9" x14ac:dyDescent="0.25">
      <c r="A179" s="88"/>
      <c r="B179" s="19" t="s">
        <v>150</v>
      </c>
      <c r="C179" s="24"/>
      <c r="D179" s="24"/>
      <c r="E179" s="19"/>
      <c r="F179" s="12"/>
      <c r="G179" s="11"/>
      <c r="H179" s="25">
        <v>44.978000000000002</v>
      </c>
      <c r="I179" s="202">
        <v>44.978000000000002</v>
      </c>
    </row>
    <row r="180" spans="1:9" x14ac:dyDescent="0.25">
      <c r="A180" s="88"/>
      <c r="B180" s="19"/>
      <c r="C180" s="24"/>
      <c r="D180" s="24"/>
      <c r="E180" s="19"/>
      <c r="F180" s="12"/>
      <c r="G180" s="11"/>
      <c r="H180" s="25">
        <v>104.6</v>
      </c>
      <c r="I180" s="202">
        <v>104.6</v>
      </c>
    </row>
    <row r="181" spans="1:9" x14ac:dyDescent="0.25">
      <c r="A181" s="88"/>
      <c r="B181" s="60" t="s">
        <v>151</v>
      </c>
      <c r="C181" s="24"/>
      <c r="D181" s="24"/>
      <c r="E181" s="19"/>
      <c r="F181" s="12"/>
      <c r="G181" s="11"/>
      <c r="H181" s="25"/>
    </row>
    <row r="182" spans="1:9" x14ac:dyDescent="0.25">
      <c r="A182" s="88"/>
      <c r="B182" s="19" t="s">
        <v>152</v>
      </c>
      <c r="C182" s="24"/>
      <c r="D182" s="24"/>
      <c r="E182" s="19"/>
      <c r="F182" s="12"/>
      <c r="G182" s="11"/>
      <c r="H182" s="25"/>
    </row>
    <row r="183" spans="1:9" x14ac:dyDescent="0.25">
      <c r="A183" s="88"/>
      <c r="B183" s="19" t="s">
        <v>153</v>
      </c>
      <c r="C183" s="24"/>
      <c r="D183" s="24"/>
      <c r="E183" s="19"/>
      <c r="F183" s="12"/>
      <c r="G183" s="11"/>
      <c r="H183" s="25">
        <v>354.59399999999999</v>
      </c>
      <c r="I183" s="202">
        <v>354.59399999999999</v>
      </c>
    </row>
    <row r="184" spans="1:9" x14ac:dyDescent="0.25">
      <c r="A184" s="88"/>
      <c r="B184" s="19" t="s">
        <v>154</v>
      </c>
      <c r="C184" s="24"/>
      <c r="D184" s="24"/>
      <c r="E184" s="19"/>
      <c r="F184" s="12"/>
      <c r="G184" s="11"/>
      <c r="H184" s="25">
        <v>574.25400000000002</v>
      </c>
      <c r="I184" s="202">
        <v>574.25400000000002</v>
      </c>
    </row>
    <row r="185" spans="1:9" x14ac:dyDescent="0.25">
      <c r="A185" s="88"/>
      <c r="B185" s="19" t="s">
        <v>155</v>
      </c>
      <c r="C185" s="24"/>
      <c r="D185" s="24"/>
      <c r="E185" s="19"/>
      <c r="F185" s="12"/>
      <c r="G185" s="11"/>
      <c r="H185" s="25" t="s">
        <v>156</v>
      </c>
      <c r="I185" s="202" t="s">
        <v>156</v>
      </c>
    </row>
    <row r="186" spans="1:9" x14ac:dyDescent="0.25">
      <c r="A186" s="96" t="s">
        <v>135</v>
      </c>
      <c r="B186" s="97" t="s">
        <v>157</v>
      </c>
      <c r="C186" s="24"/>
      <c r="D186" s="24"/>
      <c r="E186" s="97"/>
      <c r="F186" s="12"/>
      <c r="G186" s="11"/>
      <c r="H186" s="25" t="s">
        <v>156</v>
      </c>
      <c r="I186" s="202" t="s">
        <v>156</v>
      </c>
    </row>
    <row r="187" spans="1:9" x14ac:dyDescent="0.25">
      <c r="A187" s="88"/>
      <c r="B187" s="98" t="s">
        <v>158</v>
      </c>
      <c r="C187" s="24"/>
      <c r="D187" s="24"/>
      <c r="E187" s="60"/>
      <c r="F187" s="12"/>
      <c r="G187" s="11"/>
      <c r="H187" s="92">
        <v>267.77600000000001</v>
      </c>
      <c r="I187" s="202">
        <v>267.77600000000001</v>
      </c>
    </row>
    <row r="188" spans="1:9" x14ac:dyDescent="0.25">
      <c r="A188" s="88"/>
      <c r="B188" s="99" t="s">
        <v>159</v>
      </c>
      <c r="C188" s="24"/>
      <c r="D188" s="24"/>
      <c r="E188" s="60"/>
      <c r="F188" s="12"/>
      <c r="G188" s="11"/>
      <c r="H188" s="92"/>
    </row>
    <row r="189" spans="1:9" x14ac:dyDescent="0.25">
      <c r="A189" s="88"/>
      <c r="B189" s="100" t="s">
        <v>160</v>
      </c>
      <c r="C189" s="24"/>
      <c r="D189" s="24"/>
      <c r="E189" s="60"/>
      <c r="F189" s="12"/>
      <c r="G189" s="11"/>
      <c r="H189" s="92"/>
    </row>
    <row r="190" spans="1:9" x14ac:dyDescent="0.25">
      <c r="A190" s="88"/>
      <c r="B190" s="101" t="s">
        <v>161</v>
      </c>
      <c r="C190" s="24"/>
      <c r="D190" s="24"/>
      <c r="E190" s="60"/>
      <c r="F190" s="12"/>
      <c r="G190" s="11"/>
      <c r="H190" s="92">
        <v>17.782</v>
      </c>
      <c r="I190" s="202">
        <v>17.782</v>
      </c>
    </row>
    <row r="191" spans="1:9" x14ac:dyDescent="0.25">
      <c r="A191" s="88"/>
      <c r="B191" s="98" t="s">
        <v>162</v>
      </c>
      <c r="C191" s="24"/>
      <c r="D191" s="24"/>
      <c r="E191" s="60"/>
      <c r="F191" s="12"/>
      <c r="G191" s="11"/>
      <c r="H191" s="92">
        <v>6.2759999999999998</v>
      </c>
      <c r="I191" s="202">
        <v>6.2759999999999998</v>
      </c>
    </row>
    <row r="192" spans="1:9" x14ac:dyDescent="0.25">
      <c r="A192" s="88"/>
      <c r="B192" s="101" t="s">
        <v>163</v>
      </c>
      <c r="C192" s="24"/>
      <c r="D192" s="24"/>
      <c r="E192" s="60"/>
      <c r="F192" s="12"/>
      <c r="G192" s="11"/>
      <c r="H192" s="92">
        <v>35.564</v>
      </c>
      <c r="I192" s="202">
        <v>35.564</v>
      </c>
    </row>
    <row r="193" spans="1:9" x14ac:dyDescent="0.25">
      <c r="A193" s="88"/>
      <c r="B193" s="98" t="s">
        <v>164</v>
      </c>
      <c r="C193" s="24"/>
      <c r="D193" s="24"/>
      <c r="E193" s="60"/>
      <c r="F193" s="12"/>
      <c r="G193" s="11"/>
      <c r="H193" s="92">
        <v>12.552</v>
      </c>
      <c r="I193" s="202">
        <v>12.552</v>
      </c>
    </row>
    <row r="194" spans="1:9" x14ac:dyDescent="0.25">
      <c r="A194" s="88"/>
      <c r="B194" s="102" t="s">
        <v>608</v>
      </c>
      <c r="C194" s="24"/>
      <c r="D194" s="24"/>
      <c r="E194" s="60"/>
      <c r="F194" s="12"/>
      <c r="G194" s="11"/>
      <c r="H194" s="92">
        <v>3.1379999999999999</v>
      </c>
      <c r="I194" s="202">
        <v>3.1379999999999999</v>
      </c>
    </row>
    <row r="195" spans="1:9" x14ac:dyDescent="0.25">
      <c r="A195" s="88"/>
      <c r="B195" s="101" t="s">
        <v>165</v>
      </c>
      <c r="C195" s="24"/>
      <c r="D195" s="24"/>
      <c r="E195" s="60"/>
      <c r="F195" s="12"/>
      <c r="G195" s="11"/>
      <c r="H195" s="92">
        <v>3.1379999999999999</v>
      </c>
      <c r="I195" s="202">
        <v>3.1379999999999999</v>
      </c>
    </row>
    <row r="196" spans="1:9" x14ac:dyDescent="0.25">
      <c r="A196" s="88"/>
      <c r="B196" s="101" t="s">
        <v>166</v>
      </c>
      <c r="C196" s="24"/>
      <c r="D196" s="24"/>
      <c r="E196" s="60"/>
      <c r="F196" s="13"/>
      <c r="G196" s="13"/>
      <c r="H196" s="92">
        <v>6.2759999999999998</v>
      </c>
      <c r="I196" s="202">
        <v>6.2759999999999998</v>
      </c>
    </row>
    <row r="197" spans="1:9" x14ac:dyDescent="0.25">
      <c r="A197" s="88"/>
      <c r="B197" s="102" t="s">
        <v>609</v>
      </c>
      <c r="C197" s="24"/>
      <c r="D197" s="24"/>
      <c r="E197" s="93">
        <v>1219</v>
      </c>
      <c r="F197" s="103"/>
      <c r="G197" s="9"/>
      <c r="H197" s="92">
        <v>352.50200000000001</v>
      </c>
      <c r="I197" s="202">
        <v>352.50200000000001</v>
      </c>
    </row>
    <row r="198" spans="1:9" x14ac:dyDescent="0.25">
      <c r="A198" s="88"/>
      <c r="B198" s="98"/>
      <c r="C198" s="24"/>
      <c r="D198" s="24"/>
      <c r="E198" s="19"/>
      <c r="F198" s="103"/>
      <c r="G198" s="9"/>
      <c r="H198" s="25"/>
    </row>
    <row r="199" spans="1:9" x14ac:dyDescent="0.25">
      <c r="A199" s="88"/>
      <c r="B199" s="99" t="s">
        <v>167</v>
      </c>
      <c r="C199" s="24"/>
      <c r="D199" s="24"/>
      <c r="E199" s="93">
        <v>203</v>
      </c>
      <c r="F199" s="12"/>
      <c r="G199" s="11"/>
      <c r="H199" s="25"/>
    </row>
    <row r="200" spans="1:9" x14ac:dyDescent="0.25">
      <c r="A200" s="88"/>
      <c r="B200" s="101" t="s">
        <v>168</v>
      </c>
      <c r="C200" s="24"/>
      <c r="D200" s="24"/>
      <c r="E200" s="19"/>
      <c r="F200" s="12"/>
      <c r="G200" s="11"/>
      <c r="H200" s="25">
        <v>212</v>
      </c>
      <c r="I200" s="202">
        <v>212</v>
      </c>
    </row>
    <row r="201" spans="1:9" x14ac:dyDescent="0.25">
      <c r="A201" s="88"/>
      <c r="B201" s="101" t="s">
        <v>169</v>
      </c>
      <c r="C201" s="24"/>
      <c r="D201" s="24"/>
      <c r="E201" s="19"/>
      <c r="F201" s="12"/>
      <c r="G201" s="11"/>
      <c r="H201" s="25">
        <v>212</v>
      </c>
      <c r="I201" s="202">
        <v>212</v>
      </c>
    </row>
    <row r="202" spans="1:9" x14ac:dyDescent="0.25">
      <c r="A202" s="88"/>
      <c r="B202" s="101" t="s">
        <v>170</v>
      </c>
      <c r="C202" s="24"/>
      <c r="D202" s="24"/>
      <c r="E202" s="19"/>
      <c r="F202" s="12"/>
      <c r="G202" s="11"/>
      <c r="H202" s="25">
        <v>212</v>
      </c>
      <c r="I202" s="202">
        <v>212</v>
      </c>
    </row>
    <row r="203" spans="1:9" x14ac:dyDescent="0.25">
      <c r="A203" s="88"/>
      <c r="B203" s="101" t="s">
        <v>171</v>
      </c>
      <c r="C203" s="24"/>
      <c r="D203" s="24"/>
      <c r="E203" s="19">
        <v>24</v>
      </c>
      <c r="F203" s="12"/>
      <c r="G203" s="11"/>
      <c r="H203" s="25">
        <v>212</v>
      </c>
      <c r="I203" s="202">
        <v>212</v>
      </c>
    </row>
    <row r="204" spans="1:9" x14ac:dyDescent="0.25">
      <c r="A204" s="88"/>
      <c r="B204" s="101" t="s">
        <v>172</v>
      </c>
      <c r="C204" s="24"/>
      <c r="D204" s="24"/>
      <c r="E204" s="19"/>
      <c r="F204" s="104"/>
      <c r="G204" s="105"/>
      <c r="H204" s="25">
        <v>212</v>
      </c>
      <c r="I204" s="202">
        <v>212</v>
      </c>
    </row>
    <row r="205" spans="1:9" x14ac:dyDescent="0.25">
      <c r="A205" s="88"/>
      <c r="B205" s="101"/>
      <c r="C205" s="24"/>
      <c r="D205" s="24"/>
      <c r="E205" s="19"/>
      <c r="F205" s="12"/>
      <c r="G205" s="11"/>
      <c r="H205" s="25"/>
    </row>
    <row r="206" spans="1:9" x14ac:dyDescent="0.25">
      <c r="A206" s="88"/>
      <c r="B206" s="101" t="s">
        <v>173</v>
      </c>
      <c r="C206" s="24"/>
      <c r="D206" s="24"/>
      <c r="E206" s="19">
        <v>203</v>
      </c>
      <c r="F206" s="12"/>
      <c r="G206" s="11"/>
      <c r="H206" s="25">
        <v>212</v>
      </c>
      <c r="I206" s="202">
        <v>212</v>
      </c>
    </row>
    <row r="207" spans="1:9" x14ac:dyDescent="0.25">
      <c r="A207" s="88"/>
      <c r="B207" s="106"/>
      <c r="C207" s="24"/>
      <c r="D207" s="24"/>
      <c r="E207" s="60"/>
      <c r="F207" s="12"/>
      <c r="G207" s="11"/>
      <c r="H207" s="25"/>
    </row>
    <row r="208" spans="1:9" x14ac:dyDescent="0.25">
      <c r="A208" s="88" t="s">
        <v>135</v>
      </c>
      <c r="B208" s="19" t="s">
        <v>174</v>
      </c>
      <c r="C208" s="24"/>
      <c r="D208" s="24"/>
      <c r="E208" s="107">
        <v>2436.9559210526318</v>
      </c>
      <c r="F208" s="12"/>
      <c r="G208" s="11"/>
      <c r="H208" s="92">
        <v>2549.055893421053</v>
      </c>
      <c r="I208" s="202">
        <v>2549.055893421053</v>
      </c>
    </row>
    <row r="209" spans="1:9" x14ac:dyDescent="0.25">
      <c r="A209" s="88" t="s">
        <v>135</v>
      </c>
      <c r="B209" s="19" t="s">
        <v>175</v>
      </c>
      <c r="C209" s="24"/>
      <c r="D209" s="24"/>
      <c r="E209" s="107">
        <v>406.22035087719303</v>
      </c>
      <c r="F209" s="12"/>
      <c r="G209" s="11"/>
      <c r="H209" s="92">
        <v>424.9064870175439</v>
      </c>
      <c r="I209" s="202">
        <v>424.9064870175439</v>
      </c>
    </row>
    <row r="210" spans="1:9" x14ac:dyDescent="0.25">
      <c r="A210" s="88" t="s">
        <v>135</v>
      </c>
      <c r="B210" s="19" t="s">
        <v>176</v>
      </c>
      <c r="C210" s="24"/>
      <c r="D210" s="24"/>
      <c r="E210" s="107">
        <v>812.31864035087733</v>
      </c>
      <c r="F210" s="12"/>
      <c r="G210" s="11"/>
      <c r="H210" s="92">
        <v>849.68529780701772</v>
      </c>
      <c r="I210" s="202">
        <v>849.68529780701772</v>
      </c>
    </row>
    <row r="211" spans="1:9" x14ac:dyDescent="0.25">
      <c r="A211" s="88" t="s">
        <v>135</v>
      </c>
      <c r="B211" s="19" t="s">
        <v>177</v>
      </c>
      <c r="C211" s="24"/>
      <c r="D211" s="24"/>
      <c r="E211" s="107">
        <v>24.412280701754387</v>
      </c>
      <c r="F211" s="12"/>
      <c r="G211" s="11"/>
      <c r="H211" s="92">
        <v>25.535245614035087</v>
      </c>
      <c r="I211" s="202">
        <v>25.535245614035087</v>
      </c>
    </row>
    <row r="212" spans="1:9" x14ac:dyDescent="0.25">
      <c r="A212" s="88" t="s">
        <v>135</v>
      </c>
      <c r="B212" s="19" t="s">
        <v>178</v>
      </c>
      <c r="C212" s="24"/>
      <c r="D212" s="24"/>
      <c r="E212" s="107">
        <v>406.22035087719303</v>
      </c>
      <c r="F212" s="12"/>
      <c r="G212" s="11"/>
      <c r="H212" s="92">
        <v>424.9064870175439</v>
      </c>
      <c r="I212" s="202">
        <v>424.9064870175439</v>
      </c>
    </row>
    <row r="213" spans="1:9" x14ac:dyDescent="0.25">
      <c r="A213" s="88" t="s">
        <v>135</v>
      </c>
      <c r="B213" s="19" t="s">
        <v>179</v>
      </c>
      <c r="C213" s="24"/>
      <c r="D213" s="24"/>
      <c r="E213" s="107">
        <v>812.31864035087733</v>
      </c>
      <c r="F213" s="12"/>
      <c r="G213" s="11"/>
      <c r="H213" s="92">
        <v>849.68529780701772</v>
      </c>
      <c r="I213" s="202">
        <v>849.68529780701772</v>
      </c>
    </row>
    <row r="214" spans="1:9" x14ac:dyDescent="0.25">
      <c r="A214" s="88" t="s">
        <v>135</v>
      </c>
      <c r="B214" s="19" t="s">
        <v>180</v>
      </c>
      <c r="C214" s="24"/>
      <c r="D214" s="24"/>
      <c r="E214" s="107">
        <v>2.9719298245614043</v>
      </c>
      <c r="F214" s="12"/>
      <c r="G214" s="11"/>
      <c r="H214" s="92">
        <v>3.1086385964912289</v>
      </c>
      <c r="I214" s="202">
        <v>3.1086385964912289</v>
      </c>
    </row>
    <row r="215" spans="1:9" x14ac:dyDescent="0.25">
      <c r="A215" s="88"/>
      <c r="B215" s="19"/>
      <c r="C215" s="24"/>
      <c r="D215" s="24"/>
      <c r="E215" s="19"/>
      <c r="F215" s="12"/>
      <c r="G215" s="11"/>
      <c r="H215" s="25"/>
    </row>
    <row r="216" spans="1:9" x14ac:dyDescent="0.25">
      <c r="A216" s="88" t="s">
        <v>135</v>
      </c>
      <c r="B216" s="60" t="s">
        <v>181</v>
      </c>
      <c r="C216" s="24"/>
      <c r="D216" s="24"/>
      <c r="E216" s="60">
        <v>0</v>
      </c>
      <c r="F216" s="12"/>
      <c r="G216" s="11"/>
      <c r="H216" s="25"/>
    </row>
    <row r="217" spans="1:9" x14ac:dyDescent="0.25">
      <c r="A217" s="88" t="s">
        <v>135</v>
      </c>
      <c r="B217" s="19" t="s">
        <v>182</v>
      </c>
      <c r="C217" s="24"/>
      <c r="D217" s="24"/>
      <c r="E217" s="95">
        <v>844.90903508771953</v>
      </c>
      <c r="F217" s="12"/>
      <c r="G217" s="11"/>
      <c r="H217" s="92">
        <v>883.77485070175464</v>
      </c>
      <c r="I217" s="202">
        <v>883.77485070175464</v>
      </c>
    </row>
    <row r="218" spans="1:9" x14ac:dyDescent="0.25">
      <c r="A218" s="88" t="s">
        <v>135</v>
      </c>
      <c r="B218" s="19" t="s">
        <v>183</v>
      </c>
      <c r="C218" s="24"/>
      <c r="D218" s="24"/>
      <c r="E218" s="95">
        <v>844.90903508771953</v>
      </c>
      <c r="F218" s="12"/>
      <c r="G218" s="11"/>
      <c r="H218" s="92">
        <v>883.77485070175464</v>
      </c>
      <c r="I218" s="202">
        <v>883.77485070175464</v>
      </c>
    </row>
    <row r="219" spans="1:9" x14ac:dyDescent="0.25">
      <c r="A219" s="88" t="s">
        <v>135</v>
      </c>
      <c r="B219" s="19" t="s">
        <v>184</v>
      </c>
      <c r="C219" s="24"/>
      <c r="D219" s="24"/>
      <c r="E219" s="95">
        <v>3.2956578947368418</v>
      </c>
      <c r="F219" s="12"/>
      <c r="G219" s="11"/>
      <c r="H219" s="92">
        <v>3.4472581578947366</v>
      </c>
      <c r="I219" s="202">
        <v>3.4472581578947366</v>
      </c>
    </row>
    <row r="220" spans="1:9" x14ac:dyDescent="0.25">
      <c r="A220" s="88" t="s">
        <v>135</v>
      </c>
      <c r="B220" s="53" t="s">
        <v>185</v>
      </c>
      <c r="C220" s="24"/>
      <c r="D220" s="24"/>
      <c r="E220" s="108">
        <v>503.74741228070189</v>
      </c>
      <c r="F220" s="12"/>
      <c r="G220" s="11"/>
      <c r="H220" s="92">
        <v>526.91979324561419</v>
      </c>
      <c r="I220" s="202">
        <v>526.91979324561419</v>
      </c>
    </row>
    <row r="221" spans="1:9" x14ac:dyDescent="0.25">
      <c r="A221" s="88" t="s">
        <v>135</v>
      </c>
      <c r="B221" s="53" t="s">
        <v>186</v>
      </c>
      <c r="C221" s="24"/>
      <c r="D221" s="24"/>
      <c r="E221" s="108">
        <v>13.426754385964914</v>
      </c>
      <c r="F221" s="12"/>
      <c r="G221" s="11"/>
      <c r="H221" s="92">
        <v>14.0443850877193</v>
      </c>
      <c r="I221" s="202">
        <v>14.0443850877193</v>
      </c>
    </row>
    <row r="222" spans="1:9" x14ac:dyDescent="0.25">
      <c r="A222" s="88" t="s">
        <v>135</v>
      </c>
      <c r="B222" s="53" t="s">
        <v>187</v>
      </c>
      <c r="C222" s="24"/>
      <c r="D222" s="24"/>
      <c r="E222" s="108">
        <v>2.6853508771929833</v>
      </c>
      <c r="F222" s="12"/>
      <c r="G222" s="11"/>
      <c r="H222" s="92" t="s">
        <v>188</v>
      </c>
      <c r="I222" s="202" t="s">
        <v>188</v>
      </c>
    </row>
    <row r="223" spans="1:9" x14ac:dyDescent="0.25">
      <c r="A223" s="88" t="s">
        <v>135</v>
      </c>
      <c r="B223" s="53" t="s">
        <v>189</v>
      </c>
      <c r="C223" s="24"/>
      <c r="D223" s="24"/>
      <c r="E223" s="108">
        <v>4.7603947368421053</v>
      </c>
      <c r="F223" s="12"/>
      <c r="G223" s="11"/>
      <c r="H223" s="92" t="s">
        <v>188</v>
      </c>
      <c r="I223" s="202" t="s">
        <v>188</v>
      </c>
    </row>
    <row r="224" spans="1:9" x14ac:dyDescent="0.25">
      <c r="E224" s="21"/>
      <c r="F224" s="21"/>
      <c r="G224" s="22"/>
      <c r="H224" s="5"/>
    </row>
    <row r="225" spans="1:9" x14ac:dyDescent="0.25">
      <c r="A225" s="36" t="s">
        <v>190</v>
      </c>
      <c r="E225" s="21"/>
      <c r="F225" s="21"/>
      <c r="G225" s="22"/>
      <c r="H225" s="5"/>
    </row>
    <row r="226" spans="1:9" ht="30" x14ac:dyDescent="0.25">
      <c r="A226" s="6"/>
      <c r="B226" s="37" t="s">
        <v>191</v>
      </c>
      <c r="C226" s="24"/>
      <c r="D226" s="24"/>
      <c r="E226" s="7" t="s">
        <v>6</v>
      </c>
      <c r="F226" s="7" t="s">
        <v>31</v>
      </c>
      <c r="G226" s="64" t="s">
        <v>92</v>
      </c>
      <c r="H226" s="9" t="s">
        <v>7</v>
      </c>
    </row>
    <row r="227" spans="1:9" x14ac:dyDescent="0.25">
      <c r="A227" s="6" t="s">
        <v>4</v>
      </c>
      <c r="B227" s="83" t="s">
        <v>5</v>
      </c>
      <c r="C227" s="24"/>
      <c r="D227" s="24"/>
      <c r="E227" s="12"/>
      <c r="F227" s="12"/>
      <c r="G227" s="11"/>
      <c r="H227" s="13"/>
    </row>
    <row r="228" spans="1:9" x14ac:dyDescent="0.25">
      <c r="A228" s="24"/>
      <c r="B228" s="109" t="s">
        <v>192</v>
      </c>
      <c r="C228" s="24"/>
      <c r="D228" s="24"/>
      <c r="E228" s="24"/>
      <c r="F228" s="12"/>
      <c r="G228" s="11"/>
      <c r="H228" s="13"/>
    </row>
    <row r="229" spans="1:9" x14ac:dyDescent="0.25">
      <c r="A229" s="24" t="s">
        <v>190</v>
      </c>
      <c r="B229" s="110" t="s">
        <v>193</v>
      </c>
      <c r="C229" s="24"/>
      <c r="D229" s="24"/>
      <c r="E229" s="107">
        <v>671.45978070175443</v>
      </c>
      <c r="F229" s="12"/>
      <c r="G229" s="11"/>
      <c r="H229" s="189">
        <v>702.3</v>
      </c>
      <c r="I229" s="204">
        <v>702.3</v>
      </c>
    </row>
    <row r="230" spans="1:9" x14ac:dyDescent="0.25">
      <c r="A230" s="24" t="s">
        <v>190</v>
      </c>
      <c r="B230" s="77"/>
      <c r="C230" s="24"/>
      <c r="D230" s="24"/>
      <c r="E230" s="24"/>
      <c r="F230" s="12"/>
      <c r="G230" s="11"/>
      <c r="H230" s="189"/>
      <c r="I230" s="204"/>
    </row>
    <row r="231" spans="1:9" ht="45" x14ac:dyDescent="0.25">
      <c r="A231" s="24" t="s">
        <v>190</v>
      </c>
      <c r="B231" s="77" t="s">
        <v>194</v>
      </c>
      <c r="C231" s="24"/>
      <c r="D231" s="24"/>
      <c r="E231" s="77"/>
      <c r="F231" s="12"/>
      <c r="G231" s="11"/>
      <c r="H231" s="189"/>
      <c r="I231" s="204"/>
    </row>
    <row r="232" spans="1:9" x14ac:dyDescent="0.25">
      <c r="A232" s="24" t="s">
        <v>190</v>
      </c>
      <c r="B232" s="77"/>
      <c r="C232" s="24"/>
      <c r="D232" s="24"/>
      <c r="E232" s="24"/>
      <c r="F232" s="12"/>
      <c r="G232" s="11"/>
      <c r="H232" s="189"/>
      <c r="I232" s="204"/>
    </row>
    <row r="233" spans="1:9" x14ac:dyDescent="0.25">
      <c r="A233" s="24" t="s">
        <v>190</v>
      </c>
      <c r="B233" s="110" t="s">
        <v>195</v>
      </c>
      <c r="C233" s="24"/>
      <c r="D233" s="24"/>
      <c r="E233" s="107">
        <v>2944.8534210526318</v>
      </c>
      <c r="F233" s="12"/>
      <c r="G233" s="11"/>
      <c r="H233" s="189">
        <v>3080.3</v>
      </c>
      <c r="I233" s="204">
        <v>3080.3</v>
      </c>
    </row>
    <row r="234" spans="1:9" x14ac:dyDescent="0.25">
      <c r="A234" s="24" t="s">
        <v>190</v>
      </c>
      <c r="B234" s="110" t="s">
        <v>196</v>
      </c>
      <c r="C234" s="24"/>
      <c r="D234" s="24"/>
      <c r="E234" s="107">
        <v>2944.8534210526318</v>
      </c>
      <c r="F234" s="12"/>
      <c r="G234" s="11"/>
      <c r="H234" s="189">
        <v>3080.3</v>
      </c>
      <c r="I234" s="204">
        <v>3080.3</v>
      </c>
    </row>
    <row r="235" spans="1:9" x14ac:dyDescent="0.25">
      <c r="A235" s="24" t="s">
        <v>190</v>
      </c>
      <c r="B235" s="110" t="s">
        <v>197</v>
      </c>
      <c r="C235" s="24"/>
      <c r="D235" s="24"/>
      <c r="E235" s="107">
        <v>3926.4712280701756</v>
      </c>
      <c r="F235" s="12"/>
      <c r="G235" s="11"/>
      <c r="H235" s="189">
        <v>4107.1000000000004</v>
      </c>
      <c r="I235" s="204">
        <v>4107.1000000000004</v>
      </c>
    </row>
    <row r="236" spans="1:9" x14ac:dyDescent="0.25">
      <c r="A236" s="24" t="s">
        <v>190</v>
      </c>
      <c r="B236" s="110" t="s">
        <v>198</v>
      </c>
      <c r="C236" s="24"/>
      <c r="D236" s="24"/>
      <c r="E236" s="107">
        <v>3926.4712280701756</v>
      </c>
      <c r="F236" s="12"/>
      <c r="G236" s="11"/>
      <c r="H236" s="189">
        <v>4107.1000000000004</v>
      </c>
      <c r="I236" s="204">
        <v>4107.1000000000004</v>
      </c>
    </row>
    <row r="237" spans="1:9" x14ac:dyDescent="0.25">
      <c r="A237" s="24" t="s">
        <v>190</v>
      </c>
      <c r="B237" s="110" t="s">
        <v>199</v>
      </c>
      <c r="C237" s="24"/>
      <c r="D237" s="24"/>
      <c r="E237" s="107">
        <v>3926.4712280701756</v>
      </c>
      <c r="F237" s="12"/>
      <c r="G237" s="11"/>
      <c r="H237" s="189">
        <v>4107.1000000000004</v>
      </c>
      <c r="I237" s="204">
        <v>4107.1000000000004</v>
      </c>
    </row>
    <row r="238" spans="1:9" x14ac:dyDescent="0.25">
      <c r="A238" s="24" t="s">
        <v>190</v>
      </c>
      <c r="B238" s="110" t="s">
        <v>200</v>
      </c>
      <c r="C238" s="24"/>
      <c r="D238" s="24"/>
      <c r="E238" s="107">
        <v>490.80890350877195</v>
      </c>
      <c r="F238" s="12"/>
      <c r="G238" s="11"/>
      <c r="H238" s="189">
        <v>513.4</v>
      </c>
      <c r="I238" s="204">
        <v>513.4</v>
      </c>
    </row>
    <row r="239" spans="1:9" x14ac:dyDescent="0.25">
      <c r="A239" s="24" t="s">
        <v>190</v>
      </c>
      <c r="B239" s="111" t="s">
        <v>201</v>
      </c>
      <c r="C239" s="24"/>
      <c r="D239" s="24"/>
      <c r="E239" s="107">
        <v>1767</v>
      </c>
      <c r="F239" s="12"/>
      <c r="G239" s="11"/>
      <c r="H239" s="189">
        <v>1848.3</v>
      </c>
      <c r="I239" s="204">
        <v>1848.3</v>
      </c>
    </row>
    <row r="240" spans="1:9" x14ac:dyDescent="0.25">
      <c r="A240" s="24" t="s">
        <v>190</v>
      </c>
      <c r="B240" s="110" t="s">
        <v>202</v>
      </c>
      <c r="C240" s="24"/>
      <c r="D240" s="24"/>
      <c r="E240" s="107">
        <v>2748.5786842105258</v>
      </c>
      <c r="F240" s="12"/>
      <c r="G240" s="11"/>
      <c r="H240" s="189">
        <v>2875</v>
      </c>
      <c r="I240" s="204">
        <v>2875</v>
      </c>
    </row>
    <row r="241" spans="1:9" x14ac:dyDescent="0.25">
      <c r="A241" s="24" t="s">
        <v>190</v>
      </c>
      <c r="B241" s="110" t="s">
        <v>203</v>
      </c>
      <c r="C241" s="24"/>
      <c r="D241" s="24"/>
      <c r="E241" s="107">
        <v>3926.4712280701756</v>
      </c>
      <c r="F241" s="12"/>
      <c r="G241" s="11"/>
      <c r="H241" s="189">
        <v>4107.1000000000004</v>
      </c>
      <c r="I241" s="204">
        <v>4107.1000000000004</v>
      </c>
    </row>
    <row r="242" spans="1:9" x14ac:dyDescent="0.25">
      <c r="A242" s="24" t="s">
        <v>190</v>
      </c>
      <c r="B242" s="110" t="s">
        <v>204</v>
      </c>
      <c r="C242" s="24"/>
      <c r="D242" s="24"/>
      <c r="E242" s="107">
        <v>883.48043859649124</v>
      </c>
      <c r="F242" s="12"/>
      <c r="G242" s="11"/>
      <c r="H242" s="189">
        <v>924.1</v>
      </c>
      <c r="I242" s="204">
        <v>924.1</v>
      </c>
    </row>
    <row r="243" spans="1:9" x14ac:dyDescent="0.25">
      <c r="A243" s="24" t="s">
        <v>190</v>
      </c>
      <c r="B243" s="77"/>
      <c r="C243" s="24"/>
      <c r="D243" s="24"/>
      <c r="E243" s="24"/>
      <c r="F243" s="12"/>
      <c r="G243" s="11"/>
      <c r="H243" s="189"/>
      <c r="I243" s="204"/>
    </row>
    <row r="244" spans="1:9" x14ac:dyDescent="0.25">
      <c r="A244" s="24" t="s">
        <v>190</v>
      </c>
      <c r="B244" s="112" t="s">
        <v>205</v>
      </c>
      <c r="C244" s="24"/>
      <c r="D244" s="24"/>
      <c r="E244" s="24"/>
      <c r="F244" s="12"/>
      <c r="G244" s="11"/>
      <c r="H244" s="189">
        <v>529.29999999999995</v>
      </c>
      <c r="I244" s="204">
        <v>529.29999999999995</v>
      </c>
    </row>
    <row r="245" spans="1:9" ht="26.25" x14ac:dyDescent="0.25">
      <c r="A245" s="24" t="s">
        <v>190</v>
      </c>
      <c r="B245" s="113" t="s">
        <v>610</v>
      </c>
      <c r="C245" s="24"/>
      <c r="D245" s="24"/>
      <c r="E245" s="24"/>
      <c r="F245" s="12"/>
      <c r="G245" s="11"/>
      <c r="H245" s="189">
        <v>264.63799999999998</v>
      </c>
      <c r="I245" s="204">
        <v>264.63799999999998</v>
      </c>
    </row>
    <row r="246" spans="1:9" x14ac:dyDescent="0.25">
      <c r="A246" s="24" t="s">
        <v>190</v>
      </c>
      <c r="B246" s="114" t="s">
        <v>206</v>
      </c>
      <c r="C246" s="24"/>
      <c r="D246" s="24"/>
      <c r="E246" s="24"/>
      <c r="F246" s="12"/>
      <c r="G246" s="11"/>
      <c r="H246" s="189">
        <v>529.27599999999995</v>
      </c>
      <c r="I246" s="204">
        <v>529.27599999999995</v>
      </c>
    </row>
    <row r="247" spans="1:9" x14ac:dyDescent="0.25">
      <c r="A247" s="24" t="s">
        <v>190</v>
      </c>
      <c r="B247" s="114" t="s">
        <v>207</v>
      </c>
      <c r="C247" s="24"/>
      <c r="D247" s="24"/>
      <c r="E247" s="24"/>
      <c r="F247" s="12"/>
      <c r="G247" s="11"/>
      <c r="H247" s="189">
        <v>652.70399999999995</v>
      </c>
      <c r="I247" s="204">
        <v>652.70399999999995</v>
      </c>
    </row>
    <row r="248" spans="1:9" x14ac:dyDescent="0.25">
      <c r="A248" s="24" t="s">
        <v>190</v>
      </c>
      <c r="B248" s="114" t="s">
        <v>208</v>
      </c>
      <c r="C248" s="24"/>
      <c r="D248" s="24"/>
      <c r="E248" s="24"/>
      <c r="F248" s="12"/>
      <c r="G248" s="11"/>
      <c r="H248" s="189">
        <v>878.64</v>
      </c>
      <c r="I248" s="204">
        <v>878.64</v>
      </c>
    </row>
    <row r="249" spans="1:9" x14ac:dyDescent="0.25">
      <c r="A249" s="24" t="s">
        <v>190</v>
      </c>
      <c r="B249" s="114" t="s">
        <v>209</v>
      </c>
      <c r="C249" s="24"/>
      <c r="D249" s="24"/>
      <c r="E249" s="24"/>
      <c r="F249" s="12"/>
      <c r="G249" s="11"/>
      <c r="H249" s="189">
        <v>1008.3440000000001</v>
      </c>
      <c r="I249" s="204">
        <v>1008.3440000000001</v>
      </c>
    </row>
    <row r="250" spans="1:9" x14ac:dyDescent="0.25">
      <c r="A250" s="24" t="s">
        <v>190</v>
      </c>
      <c r="B250" s="114"/>
      <c r="C250" s="24"/>
      <c r="D250" s="24"/>
      <c r="E250" s="24"/>
      <c r="F250" s="12"/>
      <c r="G250" s="11"/>
      <c r="H250" s="189"/>
      <c r="I250" s="204"/>
    </row>
    <row r="251" spans="1:9" x14ac:dyDescent="0.25">
      <c r="A251" s="24" t="s">
        <v>190</v>
      </c>
      <c r="B251" s="77"/>
      <c r="C251" s="24"/>
      <c r="D251" s="24"/>
      <c r="E251" s="24"/>
      <c r="F251" s="12"/>
      <c r="G251" s="11"/>
      <c r="H251" s="189"/>
      <c r="I251" s="204"/>
    </row>
    <row r="252" spans="1:9" x14ac:dyDescent="0.25">
      <c r="A252" s="24" t="s">
        <v>190</v>
      </c>
      <c r="B252" s="115" t="s">
        <v>611</v>
      </c>
      <c r="C252" s="24"/>
      <c r="D252" s="24"/>
      <c r="E252" s="24"/>
      <c r="F252" s="12"/>
      <c r="G252" s="11"/>
      <c r="H252" s="189">
        <v>1083</v>
      </c>
      <c r="I252" s="204">
        <v>1083</v>
      </c>
    </row>
    <row r="253" spans="1:9" x14ac:dyDescent="0.25">
      <c r="A253" s="24" t="s">
        <v>190</v>
      </c>
      <c r="B253" s="114" t="s">
        <v>210</v>
      </c>
      <c r="C253" s="24"/>
      <c r="D253" s="24"/>
      <c r="E253" s="24"/>
      <c r="F253" s="12"/>
      <c r="G253" s="11"/>
      <c r="H253" s="189">
        <v>179</v>
      </c>
      <c r="I253" s="204">
        <v>179</v>
      </c>
    </row>
    <row r="254" spans="1:9" x14ac:dyDescent="0.25">
      <c r="A254" s="24" t="s">
        <v>190</v>
      </c>
      <c r="B254" s="114" t="s">
        <v>211</v>
      </c>
      <c r="C254" s="24"/>
      <c r="D254" s="24"/>
      <c r="E254" s="24"/>
      <c r="F254" s="12"/>
      <c r="G254" s="11"/>
      <c r="H254" s="189">
        <v>538</v>
      </c>
      <c r="I254" s="204">
        <v>538</v>
      </c>
    </row>
    <row r="255" spans="1:9" x14ac:dyDescent="0.25">
      <c r="A255" s="24" t="s">
        <v>190</v>
      </c>
      <c r="B255" s="77"/>
      <c r="C255" s="24"/>
      <c r="D255" s="24"/>
      <c r="E255" s="24"/>
      <c r="F255" s="12"/>
      <c r="G255" s="11"/>
      <c r="H255" s="189"/>
      <c r="I255" s="204"/>
    </row>
    <row r="256" spans="1:9" x14ac:dyDescent="0.25">
      <c r="A256" s="24" t="s">
        <v>190</v>
      </c>
      <c r="B256" s="116" t="s">
        <v>212</v>
      </c>
      <c r="C256" s="24"/>
      <c r="D256" s="24"/>
      <c r="E256" s="24"/>
      <c r="F256" s="12"/>
      <c r="G256" s="11"/>
      <c r="H256" s="189"/>
      <c r="I256" s="204"/>
    </row>
    <row r="257" spans="1:9" x14ac:dyDescent="0.25">
      <c r="A257" s="24" t="s">
        <v>190</v>
      </c>
      <c r="B257" s="114" t="s">
        <v>213</v>
      </c>
      <c r="C257" s="24"/>
      <c r="D257" s="24"/>
      <c r="E257" s="24"/>
      <c r="F257" s="12"/>
      <c r="G257" s="11"/>
      <c r="H257" s="189">
        <v>9711.0640000000003</v>
      </c>
      <c r="I257" s="204">
        <v>9711.0640000000003</v>
      </c>
    </row>
    <row r="258" spans="1:9" x14ac:dyDescent="0.25">
      <c r="A258" s="24" t="s">
        <v>190</v>
      </c>
      <c r="B258" s="114" t="s">
        <v>214</v>
      </c>
      <c r="C258" s="24"/>
      <c r="D258" s="24"/>
      <c r="E258" s="24"/>
      <c r="F258" s="12"/>
      <c r="G258" s="11"/>
      <c r="H258" s="189">
        <v>1246.0998</v>
      </c>
      <c r="I258" s="204">
        <v>1246.0998</v>
      </c>
    </row>
    <row r="259" spans="1:9" x14ac:dyDescent="0.25">
      <c r="A259" s="24" t="s">
        <v>190</v>
      </c>
      <c r="B259" s="117" t="s">
        <v>612</v>
      </c>
      <c r="C259" s="24"/>
      <c r="D259" s="24"/>
      <c r="E259" s="24"/>
      <c r="F259" s="12"/>
      <c r="G259" s="11"/>
      <c r="H259" s="189">
        <v>1246.0998</v>
      </c>
      <c r="I259" s="204">
        <v>1246.0998</v>
      </c>
    </row>
    <row r="260" spans="1:9" x14ac:dyDescent="0.25">
      <c r="A260" s="24" t="s">
        <v>190</v>
      </c>
      <c r="B260" s="77"/>
      <c r="C260" s="24"/>
      <c r="D260" s="24"/>
      <c r="E260" s="24"/>
      <c r="F260" s="12"/>
      <c r="G260" s="11"/>
      <c r="H260" s="189"/>
      <c r="I260" s="204"/>
    </row>
    <row r="261" spans="1:9" x14ac:dyDescent="0.25">
      <c r="A261" s="24" t="s">
        <v>190</v>
      </c>
      <c r="B261" s="116" t="s">
        <v>101</v>
      </c>
      <c r="C261" s="24"/>
      <c r="D261" s="24"/>
      <c r="E261" s="24"/>
      <c r="F261" s="12"/>
      <c r="G261" s="11"/>
      <c r="H261" s="189"/>
      <c r="I261" s="204"/>
    </row>
    <row r="262" spans="1:9" x14ac:dyDescent="0.25">
      <c r="A262" s="24" t="s">
        <v>190</v>
      </c>
      <c r="B262" s="114" t="s">
        <v>215</v>
      </c>
      <c r="C262" s="24"/>
      <c r="D262" s="24"/>
      <c r="E262" s="24"/>
      <c r="F262" s="12"/>
      <c r="G262" s="11"/>
      <c r="H262" s="189">
        <v>1553.31</v>
      </c>
      <c r="I262" s="204">
        <v>1553.31</v>
      </c>
    </row>
    <row r="263" spans="1:9" x14ac:dyDescent="0.25">
      <c r="A263" s="24" t="s">
        <v>190</v>
      </c>
      <c r="B263" s="77"/>
      <c r="C263" s="24"/>
      <c r="D263" s="24"/>
      <c r="E263" s="24"/>
      <c r="F263" s="12"/>
      <c r="G263" s="11"/>
      <c r="H263" s="189"/>
      <c r="I263" s="204"/>
    </row>
    <row r="264" spans="1:9" x14ac:dyDescent="0.25">
      <c r="A264" s="24" t="s">
        <v>190</v>
      </c>
      <c r="B264" s="116" t="s">
        <v>216</v>
      </c>
      <c r="C264" s="24"/>
      <c r="D264" s="24"/>
      <c r="E264" s="24"/>
      <c r="F264" s="12"/>
      <c r="G264" s="11"/>
      <c r="H264" s="189"/>
      <c r="I264" s="204"/>
    </row>
    <row r="265" spans="1:9" x14ac:dyDescent="0.25">
      <c r="A265" s="24" t="s">
        <v>190</v>
      </c>
      <c r="B265" s="114" t="s">
        <v>217</v>
      </c>
      <c r="C265" s="24"/>
      <c r="D265" s="24"/>
      <c r="E265" s="24"/>
      <c r="F265" s="12"/>
      <c r="G265" s="11"/>
      <c r="H265" s="189">
        <v>529.27599999999995</v>
      </c>
      <c r="I265" s="204">
        <v>529.27599999999995</v>
      </c>
    </row>
    <row r="266" spans="1:9" x14ac:dyDescent="0.25">
      <c r="A266" s="24" t="s">
        <v>190</v>
      </c>
      <c r="B266" s="114" t="s">
        <v>218</v>
      </c>
      <c r="C266" s="24"/>
      <c r="D266" s="24"/>
      <c r="E266" s="24"/>
      <c r="F266" s="12"/>
      <c r="G266" s="11"/>
      <c r="H266" s="189">
        <v>930.94</v>
      </c>
      <c r="I266" s="204">
        <v>930.94</v>
      </c>
    </row>
    <row r="267" spans="1:9" x14ac:dyDescent="0.25">
      <c r="A267" s="24" t="s">
        <v>190</v>
      </c>
      <c r="B267" s="77"/>
      <c r="C267" s="24"/>
      <c r="D267" s="24"/>
      <c r="E267" s="24"/>
      <c r="F267" s="12"/>
      <c r="G267" s="11"/>
      <c r="H267" s="189">
        <v>0</v>
      </c>
      <c r="I267" s="204">
        <v>0</v>
      </c>
    </row>
    <row r="268" spans="1:9" x14ac:dyDescent="0.25">
      <c r="A268" s="24" t="s">
        <v>190</v>
      </c>
      <c r="B268" s="116" t="s">
        <v>219</v>
      </c>
      <c r="C268" s="24"/>
      <c r="D268" s="24"/>
      <c r="E268" s="24"/>
      <c r="F268" s="12"/>
      <c r="G268" s="11"/>
      <c r="H268" s="189">
        <v>0</v>
      </c>
      <c r="I268" s="204">
        <v>0</v>
      </c>
    </row>
    <row r="269" spans="1:9" x14ac:dyDescent="0.25">
      <c r="A269" s="24" t="s">
        <v>190</v>
      </c>
      <c r="B269" s="114" t="s">
        <v>220</v>
      </c>
      <c r="C269" s="24"/>
      <c r="D269" s="24"/>
      <c r="E269" s="24"/>
      <c r="F269" s="12"/>
      <c r="G269" s="11"/>
      <c r="H269" s="189">
        <v>404.80200000000002</v>
      </c>
      <c r="I269" s="204">
        <v>404.80200000000002</v>
      </c>
    </row>
    <row r="270" spans="1:9" x14ac:dyDescent="0.25">
      <c r="A270" s="24" t="s">
        <v>190</v>
      </c>
      <c r="B270" s="114" t="s">
        <v>218</v>
      </c>
      <c r="C270" s="24"/>
      <c r="D270" s="24"/>
      <c r="E270" s="24"/>
      <c r="F270" s="12"/>
      <c r="G270" s="11"/>
      <c r="H270" s="189">
        <v>404.80200000000002</v>
      </c>
      <c r="I270" s="204">
        <v>404.80200000000002</v>
      </c>
    </row>
    <row r="271" spans="1:9" x14ac:dyDescent="0.25">
      <c r="A271" s="24" t="s">
        <v>190</v>
      </c>
      <c r="B271" s="114" t="s">
        <v>221</v>
      </c>
      <c r="C271" s="24"/>
      <c r="D271" s="24"/>
      <c r="E271" s="24"/>
      <c r="F271" s="12"/>
      <c r="G271" s="11"/>
      <c r="H271" s="189">
        <v>878.64</v>
      </c>
      <c r="I271" s="204">
        <v>878.64</v>
      </c>
    </row>
    <row r="272" spans="1:9" x14ac:dyDescent="0.25">
      <c r="A272" s="24" t="s">
        <v>190</v>
      </c>
      <c r="B272" s="77"/>
      <c r="C272" s="24"/>
      <c r="D272" s="24"/>
      <c r="E272" s="24"/>
      <c r="F272" s="12"/>
      <c r="G272" s="11"/>
      <c r="H272" s="189">
        <v>0</v>
      </c>
      <c r="I272" s="204">
        <v>0</v>
      </c>
    </row>
    <row r="273" spans="1:9" x14ac:dyDescent="0.25">
      <c r="A273" s="24" t="s">
        <v>190</v>
      </c>
      <c r="B273" s="114" t="s">
        <v>613</v>
      </c>
      <c r="C273" s="24"/>
      <c r="D273" s="24"/>
      <c r="E273" s="24"/>
      <c r="F273" s="12"/>
      <c r="G273" s="11"/>
      <c r="H273" s="189">
        <v>156.9</v>
      </c>
      <c r="I273" s="204">
        <v>156.9</v>
      </c>
    </row>
    <row r="274" spans="1:9" x14ac:dyDescent="0.25">
      <c r="A274" s="24" t="s">
        <v>190</v>
      </c>
      <c r="B274" s="77"/>
      <c r="C274" s="24"/>
      <c r="D274" s="24"/>
      <c r="E274" s="24"/>
      <c r="F274" s="12"/>
      <c r="G274" s="11"/>
      <c r="H274" s="189">
        <v>0</v>
      </c>
      <c r="I274" s="204">
        <v>0</v>
      </c>
    </row>
    <row r="275" spans="1:9" x14ac:dyDescent="0.25">
      <c r="A275" s="24" t="s">
        <v>190</v>
      </c>
      <c r="B275" s="114" t="s">
        <v>222</v>
      </c>
      <c r="C275" s="24"/>
      <c r="D275" s="24"/>
      <c r="E275" s="24"/>
      <c r="F275" s="12"/>
      <c r="G275" s="11"/>
      <c r="H275" s="189">
        <v>44.978000000000002</v>
      </c>
      <c r="I275" s="204">
        <v>44.978000000000002</v>
      </c>
    </row>
    <row r="276" spans="1:9" x14ac:dyDescent="0.25">
      <c r="A276" s="24" t="s">
        <v>190</v>
      </c>
      <c r="B276" s="114" t="s">
        <v>223</v>
      </c>
      <c r="C276" s="24"/>
      <c r="D276" s="24"/>
      <c r="E276" s="24"/>
      <c r="F276" s="12"/>
      <c r="G276" s="11"/>
      <c r="H276" s="189">
        <v>207.108</v>
      </c>
      <c r="I276" s="204">
        <v>207.108</v>
      </c>
    </row>
    <row r="277" spans="1:9" x14ac:dyDescent="0.25">
      <c r="A277" s="24" t="s">
        <v>190</v>
      </c>
      <c r="B277" s="77"/>
      <c r="C277" s="24"/>
      <c r="D277" s="24"/>
      <c r="E277" s="24"/>
      <c r="F277" s="12"/>
      <c r="G277" s="11"/>
      <c r="H277" s="189"/>
      <c r="I277" s="204"/>
    </row>
    <row r="278" spans="1:9" x14ac:dyDescent="0.25">
      <c r="A278" s="24" t="s">
        <v>190</v>
      </c>
      <c r="B278" s="116" t="s">
        <v>159</v>
      </c>
      <c r="C278" s="24"/>
      <c r="D278" s="24"/>
      <c r="E278" s="24"/>
      <c r="F278" s="12"/>
      <c r="G278" s="11"/>
      <c r="H278" s="189"/>
      <c r="I278" s="204"/>
    </row>
    <row r="279" spans="1:9" x14ac:dyDescent="0.25">
      <c r="A279" s="24" t="s">
        <v>190</v>
      </c>
      <c r="B279" s="118" t="s">
        <v>160</v>
      </c>
      <c r="C279" s="24"/>
      <c r="D279" s="24"/>
      <c r="E279" s="24"/>
      <c r="F279" s="12"/>
      <c r="G279" s="11"/>
      <c r="H279" s="190"/>
      <c r="I279" s="204"/>
    </row>
    <row r="280" spans="1:9" x14ac:dyDescent="0.25">
      <c r="A280" s="24" t="s">
        <v>190</v>
      </c>
      <c r="B280" s="114" t="s">
        <v>161</v>
      </c>
      <c r="C280" s="24"/>
      <c r="D280" s="24"/>
      <c r="E280" s="24"/>
      <c r="F280" s="12"/>
      <c r="G280" s="11"/>
      <c r="H280" s="190" t="s">
        <v>620</v>
      </c>
      <c r="I280" s="204" t="s">
        <v>620</v>
      </c>
    </row>
    <row r="281" spans="1:9" x14ac:dyDescent="0.25">
      <c r="A281" s="24" t="s">
        <v>190</v>
      </c>
      <c r="B281" s="114" t="s">
        <v>162</v>
      </c>
      <c r="C281" s="24"/>
      <c r="D281" s="24"/>
      <c r="E281" s="24"/>
      <c r="F281" s="12"/>
      <c r="G281" s="11"/>
      <c r="H281" s="190" t="s">
        <v>620</v>
      </c>
      <c r="I281" s="204" t="s">
        <v>620</v>
      </c>
    </row>
    <row r="282" spans="1:9" x14ac:dyDescent="0.25">
      <c r="A282" s="24" t="s">
        <v>190</v>
      </c>
      <c r="B282" s="114" t="s">
        <v>224</v>
      </c>
      <c r="C282" s="24"/>
      <c r="D282" s="24"/>
      <c r="E282" s="24"/>
      <c r="F282" s="12"/>
      <c r="G282" s="11"/>
      <c r="H282" s="190" t="s">
        <v>620</v>
      </c>
      <c r="I282" s="204" t="s">
        <v>620</v>
      </c>
    </row>
    <row r="283" spans="1:9" x14ac:dyDescent="0.25">
      <c r="A283" s="24" t="s">
        <v>190</v>
      </c>
      <c r="B283" s="114" t="s">
        <v>161</v>
      </c>
      <c r="C283" s="24"/>
      <c r="D283" s="24"/>
      <c r="E283" s="24"/>
      <c r="F283" s="12"/>
      <c r="G283" s="11"/>
      <c r="H283" s="190" t="s">
        <v>620</v>
      </c>
      <c r="I283" s="204" t="s">
        <v>620</v>
      </c>
    </row>
    <row r="284" spans="1:9" x14ac:dyDescent="0.25">
      <c r="A284" s="24" t="s">
        <v>190</v>
      </c>
      <c r="B284" s="114" t="s">
        <v>162</v>
      </c>
      <c r="C284" s="24"/>
      <c r="D284" s="24"/>
      <c r="E284" s="24"/>
      <c r="F284" s="12"/>
      <c r="G284" s="11"/>
      <c r="H284" s="190" t="s">
        <v>620</v>
      </c>
      <c r="I284" s="204" t="s">
        <v>620</v>
      </c>
    </row>
    <row r="285" spans="1:9" x14ac:dyDescent="0.25">
      <c r="A285" s="24" t="s">
        <v>190</v>
      </c>
      <c r="B285" s="101"/>
      <c r="C285" s="24"/>
      <c r="D285" s="24"/>
      <c r="E285" s="24"/>
      <c r="F285" s="12"/>
      <c r="G285" s="11"/>
      <c r="H285" s="190"/>
      <c r="I285" s="204"/>
    </row>
    <row r="286" spans="1:9" x14ac:dyDescent="0.25">
      <c r="A286" s="24" t="s">
        <v>190</v>
      </c>
      <c r="B286" s="119" t="s">
        <v>225</v>
      </c>
      <c r="C286" s="24"/>
      <c r="D286" s="24"/>
      <c r="E286" s="24"/>
      <c r="F286" s="12"/>
      <c r="G286" s="11"/>
      <c r="H286" s="189"/>
      <c r="I286" s="204"/>
    </row>
    <row r="287" spans="1:9" ht="38.25" x14ac:dyDescent="0.25">
      <c r="A287" s="24" t="s">
        <v>190</v>
      </c>
      <c r="B287" s="120" t="s">
        <v>226</v>
      </c>
      <c r="C287" s="24"/>
      <c r="D287" s="24"/>
      <c r="E287" s="24"/>
      <c r="F287" s="12"/>
      <c r="G287" s="11"/>
      <c r="H287" s="189">
        <v>0</v>
      </c>
      <c r="I287" s="204">
        <v>0</v>
      </c>
    </row>
    <row r="288" spans="1:9" x14ac:dyDescent="0.25">
      <c r="A288" s="24" t="s">
        <v>190</v>
      </c>
      <c r="B288" s="120" t="s">
        <v>227</v>
      </c>
      <c r="C288" s="24"/>
      <c r="D288" s="24"/>
      <c r="E288" s="24"/>
      <c r="F288" s="12"/>
      <c r="G288" s="11"/>
      <c r="H288" s="189">
        <v>728</v>
      </c>
      <c r="I288" s="204">
        <v>728</v>
      </c>
    </row>
    <row r="289" spans="1:9" x14ac:dyDescent="0.25">
      <c r="A289" s="24" t="s">
        <v>190</v>
      </c>
      <c r="B289" s="120" t="s">
        <v>228</v>
      </c>
      <c r="C289" s="24"/>
      <c r="D289" s="24"/>
      <c r="E289" s="24"/>
      <c r="F289" s="12"/>
      <c r="G289" s="11"/>
      <c r="H289" s="189">
        <v>2733.1979999999999</v>
      </c>
      <c r="I289" s="204">
        <v>2733.1979999999999</v>
      </c>
    </row>
    <row r="290" spans="1:9" ht="43.5" customHeight="1" x14ac:dyDescent="0.25">
      <c r="A290" s="24" t="s">
        <v>190</v>
      </c>
      <c r="B290" s="120" t="s">
        <v>229</v>
      </c>
      <c r="C290" s="24"/>
      <c r="D290" s="24"/>
      <c r="E290" s="24"/>
      <c r="F290" s="12"/>
      <c r="G290" s="11"/>
      <c r="H290" s="189">
        <v>291.8</v>
      </c>
      <c r="I290" s="204">
        <v>291.8</v>
      </c>
    </row>
    <row r="291" spans="1:9" x14ac:dyDescent="0.25">
      <c r="A291" s="24" t="s">
        <v>190</v>
      </c>
      <c r="B291" s="120" t="s">
        <v>230</v>
      </c>
      <c r="C291" s="24"/>
      <c r="D291" s="24"/>
      <c r="E291" s="24"/>
      <c r="F291" s="12"/>
      <c r="G291" s="11"/>
      <c r="H291" s="189">
        <v>728</v>
      </c>
      <c r="I291" s="204">
        <v>728</v>
      </c>
    </row>
    <row r="292" spans="1:9" ht="25.5" x14ac:dyDescent="0.25">
      <c r="A292" s="24" t="s">
        <v>190</v>
      </c>
      <c r="B292" s="120" t="s">
        <v>231</v>
      </c>
      <c r="C292" s="24"/>
      <c r="D292" s="24"/>
      <c r="E292" s="24"/>
      <c r="F292" s="12"/>
      <c r="G292" s="11"/>
      <c r="H292" s="189">
        <v>7265.5</v>
      </c>
      <c r="I292" s="204">
        <v>7265.5</v>
      </c>
    </row>
    <row r="293" spans="1:9" x14ac:dyDescent="0.25">
      <c r="A293" s="24" t="s">
        <v>190</v>
      </c>
      <c r="B293" s="120" t="s">
        <v>101</v>
      </c>
      <c r="C293" s="24"/>
      <c r="D293" s="24"/>
      <c r="E293" s="24"/>
      <c r="F293" s="12"/>
      <c r="G293" s="11"/>
      <c r="H293" s="189">
        <v>364</v>
      </c>
      <c r="I293" s="204">
        <v>364</v>
      </c>
    </row>
    <row r="294" spans="1:9" x14ac:dyDescent="0.25">
      <c r="A294" s="24" t="s">
        <v>190</v>
      </c>
      <c r="B294" s="101"/>
      <c r="C294" s="24"/>
      <c r="D294" s="24"/>
      <c r="E294" s="24"/>
      <c r="F294" s="12"/>
      <c r="G294" s="11"/>
      <c r="H294" s="189"/>
      <c r="I294" s="204"/>
    </row>
    <row r="295" spans="1:9" x14ac:dyDescent="0.25">
      <c r="A295" s="24" t="s">
        <v>190</v>
      </c>
      <c r="B295" s="121" t="s">
        <v>232</v>
      </c>
      <c r="C295" s="24"/>
      <c r="D295" s="24"/>
      <c r="E295" s="24"/>
      <c r="F295" s="12"/>
      <c r="G295" s="11"/>
      <c r="H295" s="189"/>
      <c r="I295" s="204"/>
    </row>
    <row r="296" spans="1:9" x14ac:dyDescent="0.25">
      <c r="A296" s="24" t="s">
        <v>190</v>
      </c>
      <c r="B296" s="115" t="s">
        <v>233</v>
      </c>
      <c r="C296" s="24"/>
      <c r="D296" s="24"/>
      <c r="E296" s="24"/>
      <c r="F296" s="12"/>
      <c r="G296" s="11"/>
      <c r="H296" s="189"/>
      <c r="I296" s="204"/>
    </row>
    <row r="297" spans="1:9" ht="38.25" x14ac:dyDescent="0.25">
      <c r="A297" s="24" t="s">
        <v>190</v>
      </c>
      <c r="B297" s="122" t="s">
        <v>234</v>
      </c>
      <c r="C297" s="24"/>
      <c r="D297" s="24"/>
      <c r="E297" s="24"/>
      <c r="F297" s="12"/>
      <c r="G297" s="11"/>
      <c r="H297" s="189" t="s">
        <v>235</v>
      </c>
      <c r="I297" s="204" t="s">
        <v>235</v>
      </c>
    </row>
    <row r="298" spans="1:9" x14ac:dyDescent="0.25">
      <c r="A298" s="24" t="s">
        <v>190</v>
      </c>
      <c r="B298" s="115" t="s">
        <v>236</v>
      </c>
      <c r="C298" s="24"/>
      <c r="D298" s="24"/>
      <c r="E298" s="24"/>
      <c r="F298" s="12"/>
      <c r="G298" s="11"/>
      <c r="H298" s="189"/>
      <c r="I298" s="204"/>
    </row>
    <row r="299" spans="1:9" x14ac:dyDescent="0.25">
      <c r="A299" s="24" t="s">
        <v>190</v>
      </c>
      <c r="B299" s="118" t="s">
        <v>237</v>
      </c>
      <c r="C299" s="24"/>
      <c r="D299" s="24"/>
      <c r="E299" s="24"/>
      <c r="F299" s="12"/>
      <c r="G299" s="11"/>
      <c r="H299" s="189">
        <v>878.64</v>
      </c>
      <c r="I299" s="204">
        <v>878.64</v>
      </c>
    </row>
    <row r="300" spans="1:9" x14ac:dyDescent="0.25">
      <c r="A300" s="24" t="s">
        <v>190</v>
      </c>
      <c r="B300" s="101"/>
      <c r="C300" s="24"/>
      <c r="D300" s="24"/>
      <c r="E300" s="24"/>
      <c r="F300" s="12"/>
      <c r="G300" s="11"/>
      <c r="H300" s="189">
        <v>0</v>
      </c>
      <c r="I300" s="204">
        <v>0</v>
      </c>
    </row>
    <row r="301" spans="1:9" x14ac:dyDescent="0.25">
      <c r="A301" s="24" t="s">
        <v>190</v>
      </c>
      <c r="B301" s="116" t="s">
        <v>238</v>
      </c>
      <c r="C301" s="24"/>
      <c r="D301" s="24"/>
      <c r="E301" s="24"/>
      <c r="F301" s="12"/>
      <c r="G301" s="11"/>
      <c r="H301" s="189">
        <v>0</v>
      </c>
      <c r="I301" s="204">
        <v>0</v>
      </c>
    </row>
    <row r="302" spans="1:9" x14ac:dyDescent="0.25">
      <c r="A302" s="24" t="s">
        <v>190</v>
      </c>
      <c r="B302" s="118" t="s">
        <v>239</v>
      </c>
      <c r="C302" s="24"/>
      <c r="D302" s="24"/>
      <c r="E302" s="24"/>
      <c r="F302" s="12"/>
      <c r="G302" s="11"/>
      <c r="H302" s="189">
        <v>342.04199999999997</v>
      </c>
      <c r="I302" s="204">
        <v>342.04199999999997</v>
      </c>
    </row>
    <row r="303" spans="1:9" x14ac:dyDescent="0.25">
      <c r="A303" s="24" t="s">
        <v>190</v>
      </c>
      <c r="B303" s="118" t="s">
        <v>240</v>
      </c>
      <c r="C303" s="24"/>
      <c r="D303" s="24"/>
      <c r="E303" s="24"/>
      <c r="F303" s="12"/>
      <c r="G303" s="11"/>
      <c r="H303" s="189">
        <v>878.64</v>
      </c>
      <c r="I303" s="204">
        <v>878.64</v>
      </c>
    </row>
    <row r="304" spans="1:9" x14ac:dyDescent="0.25">
      <c r="A304" s="24" t="s">
        <v>190</v>
      </c>
      <c r="B304" s="118" t="s">
        <v>241</v>
      </c>
      <c r="C304" s="24"/>
      <c r="D304" s="24"/>
      <c r="E304" s="24"/>
      <c r="F304" s="12"/>
      <c r="G304" s="11"/>
      <c r="H304" s="189">
        <v>209.2</v>
      </c>
      <c r="I304" s="204">
        <v>209.2</v>
      </c>
    </row>
    <row r="305" spans="1:9" x14ac:dyDescent="0.25">
      <c r="A305" s="24" t="s">
        <v>190</v>
      </c>
      <c r="B305" s="118" t="s">
        <v>242</v>
      </c>
      <c r="C305" s="24"/>
      <c r="D305" s="24"/>
      <c r="E305" s="24"/>
      <c r="F305" s="12"/>
      <c r="G305" s="11"/>
      <c r="H305" s="189">
        <v>529.27599999999995</v>
      </c>
      <c r="I305" s="204">
        <v>529.27599999999995</v>
      </c>
    </row>
    <row r="306" spans="1:9" x14ac:dyDescent="0.25">
      <c r="A306" s="24" t="s">
        <v>190</v>
      </c>
      <c r="B306" s="118" t="s">
        <v>243</v>
      </c>
      <c r="C306" s="24"/>
      <c r="D306" s="24"/>
      <c r="E306" s="24"/>
      <c r="F306" s="12"/>
      <c r="G306" s="11"/>
      <c r="H306" s="189">
        <v>217.56800000000001</v>
      </c>
      <c r="I306" s="204">
        <v>217.56800000000001</v>
      </c>
    </row>
    <row r="307" spans="1:9" x14ac:dyDescent="0.25">
      <c r="A307" s="24" t="s">
        <v>190</v>
      </c>
      <c r="B307" s="118" t="s">
        <v>244</v>
      </c>
      <c r="C307" s="24"/>
      <c r="D307" s="24"/>
      <c r="E307" s="24"/>
      <c r="F307" s="12"/>
      <c r="G307" s="11"/>
      <c r="H307" s="189">
        <v>404.80200000000002</v>
      </c>
      <c r="I307" s="204">
        <v>404.80200000000002</v>
      </c>
    </row>
    <row r="308" spans="1:9" x14ac:dyDescent="0.25">
      <c r="A308" s="24" t="s">
        <v>190</v>
      </c>
      <c r="B308" s="118" t="s">
        <v>245</v>
      </c>
      <c r="C308" s="24"/>
      <c r="D308" s="24"/>
      <c r="E308" s="24"/>
      <c r="F308" s="12"/>
      <c r="G308" s="11"/>
      <c r="H308" s="189">
        <v>1324.2360000000001</v>
      </c>
      <c r="I308" s="204">
        <v>1324.2360000000001</v>
      </c>
    </row>
    <row r="309" spans="1:9" x14ac:dyDescent="0.25">
      <c r="A309" s="24" t="s">
        <v>190</v>
      </c>
      <c r="B309" s="123" t="s">
        <v>246</v>
      </c>
      <c r="C309" s="24"/>
      <c r="D309" s="24"/>
      <c r="E309" s="24"/>
      <c r="F309" s="12"/>
      <c r="G309" s="11"/>
      <c r="H309" s="189">
        <v>275.09800000000001</v>
      </c>
      <c r="I309" s="204">
        <v>275.09800000000001</v>
      </c>
    </row>
    <row r="310" spans="1:9" x14ac:dyDescent="0.25">
      <c r="A310" s="24" t="s">
        <v>190</v>
      </c>
      <c r="B310" s="123" t="s">
        <v>247</v>
      </c>
      <c r="C310" s="24"/>
      <c r="D310" s="24"/>
      <c r="E310" s="24"/>
      <c r="F310" s="12"/>
      <c r="G310" s="11"/>
      <c r="H310" s="189">
        <v>549.15</v>
      </c>
      <c r="I310" s="204">
        <v>549.15</v>
      </c>
    </row>
    <row r="311" spans="1:9" x14ac:dyDescent="0.25">
      <c r="A311" s="24" t="s">
        <v>190</v>
      </c>
      <c r="B311" s="118" t="s">
        <v>248</v>
      </c>
      <c r="C311" s="24"/>
      <c r="D311" s="24"/>
      <c r="E311" s="24"/>
      <c r="F311" s="12"/>
      <c r="G311" s="11"/>
      <c r="H311" s="189">
        <v>878.64</v>
      </c>
      <c r="I311" s="204">
        <v>878.64</v>
      </c>
    </row>
    <row r="312" spans="1:9" x14ac:dyDescent="0.25">
      <c r="A312" s="24" t="s">
        <v>190</v>
      </c>
      <c r="B312" s="118" t="s">
        <v>249</v>
      </c>
      <c r="C312" s="24"/>
      <c r="D312" s="24"/>
      <c r="E312" s="24"/>
      <c r="F312" s="12"/>
      <c r="G312" s="11"/>
      <c r="H312" s="189">
        <v>389.11200000000002</v>
      </c>
      <c r="I312" s="204">
        <v>389.11200000000002</v>
      </c>
    </row>
    <row r="313" spans="1:9" x14ac:dyDescent="0.25">
      <c r="A313" s="24" t="s">
        <v>190</v>
      </c>
      <c r="B313" s="118" t="s">
        <v>250</v>
      </c>
      <c r="C313" s="24"/>
      <c r="D313" s="24"/>
      <c r="E313" s="24"/>
      <c r="F313" s="12"/>
      <c r="G313" s="11"/>
      <c r="H313" s="189">
        <v>4782.3119999999999</v>
      </c>
      <c r="I313" s="204">
        <v>4782.3119999999999</v>
      </c>
    </row>
    <row r="314" spans="1:9" x14ac:dyDescent="0.25">
      <c r="A314" s="24" t="s">
        <v>190</v>
      </c>
      <c r="B314" s="118" t="s">
        <v>251</v>
      </c>
      <c r="C314" s="24"/>
      <c r="D314" s="24"/>
      <c r="E314" s="24"/>
      <c r="F314" s="12"/>
      <c r="G314" s="11"/>
      <c r="H314" s="189">
        <v>1062.7360000000001</v>
      </c>
      <c r="I314" s="204">
        <v>1062.7360000000001</v>
      </c>
    </row>
    <row r="315" spans="1:9" x14ac:dyDescent="0.25">
      <c r="A315" s="24" t="s">
        <v>190</v>
      </c>
      <c r="B315" s="118" t="s">
        <v>252</v>
      </c>
      <c r="C315" s="24"/>
      <c r="D315" s="24"/>
      <c r="E315" s="24"/>
      <c r="F315" s="12"/>
      <c r="G315" s="11"/>
      <c r="H315" s="189" t="s">
        <v>253</v>
      </c>
      <c r="I315" s="204" t="s">
        <v>253</v>
      </c>
    </row>
    <row r="316" spans="1:9" x14ac:dyDescent="0.25">
      <c r="B316" s="124"/>
      <c r="F316" s="21"/>
      <c r="G316" s="22"/>
      <c r="H316" s="5"/>
      <c r="I316" s="204"/>
    </row>
    <row r="317" spans="1:9" x14ac:dyDescent="0.25">
      <c r="A317" t="s">
        <v>190</v>
      </c>
      <c r="B317" s="125" t="s">
        <v>254</v>
      </c>
      <c r="E317" s="125"/>
      <c r="F317" s="21"/>
      <c r="G317" s="22"/>
      <c r="H317" s="5"/>
      <c r="I317" s="204"/>
    </row>
    <row r="318" spans="1:9" x14ac:dyDescent="0.25">
      <c r="E318" s="21"/>
      <c r="F318" s="21"/>
      <c r="G318" s="22"/>
      <c r="H318" s="5"/>
      <c r="I318" s="204"/>
    </row>
    <row r="319" spans="1:9" x14ac:dyDescent="0.25">
      <c r="A319" s="36" t="s">
        <v>255</v>
      </c>
      <c r="E319" s="21"/>
      <c r="F319" s="21"/>
      <c r="G319" s="22"/>
      <c r="H319" s="5"/>
      <c r="I319" s="204"/>
    </row>
    <row r="320" spans="1:9" x14ac:dyDescent="0.25">
      <c r="A320" s="6"/>
      <c r="B320" s="37"/>
      <c r="C320" s="24"/>
      <c r="D320" s="24"/>
      <c r="E320" s="12"/>
      <c r="F320" s="12"/>
      <c r="G320" s="11"/>
      <c r="H320" s="189"/>
      <c r="I320" s="204"/>
    </row>
    <row r="321" spans="1:9" ht="30" x14ac:dyDescent="0.25">
      <c r="A321" s="6" t="s">
        <v>4</v>
      </c>
      <c r="B321" s="6" t="s">
        <v>5</v>
      </c>
      <c r="C321" s="24"/>
      <c r="D321" s="24"/>
      <c r="E321" s="126" t="s">
        <v>6</v>
      </c>
      <c r="F321" s="126" t="s">
        <v>31</v>
      </c>
      <c r="G321" s="127" t="s">
        <v>92</v>
      </c>
      <c r="H321" s="191" t="s">
        <v>7</v>
      </c>
      <c r="I321" s="204" t="s">
        <v>7</v>
      </c>
    </row>
    <row r="322" spans="1:9" x14ac:dyDescent="0.25">
      <c r="A322" s="48" t="s">
        <v>255</v>
      </c>
      <c r="B322" s="19" t="s">
        <v>256</v>
      </c>
      <c r="C322" s="24"/>
      <c r="D322" s="24"/>
      <c r="E322" s="107">
        <v>3088.1535087719299</v>
      </c>
      <c r="F322" s="12"/>
      <c r="G322" s="11"/>
      <c r="H322" s="189">
        <v>3230.2</v>
      </c>
      <c r="I322" s="204">
        <v>3230.2</v>
      </c>
    </row>
    <row r="323" spans="1:9" x14ac:dyDescent="0.25">
      <c r="A323" s="129" t="s">
        <v>255</v>
      </c>
      <c r="B323" s="130" t="s">
        <v>257</v>
      </c>
      <c r="C323" s="25"/>
      <c r="D323" s="25"/>
      <c r="E323" s="131"/>
      <c r="F323" s="12"/>
      <c r="G323" s="11"/>
      <c r="H323" s="189">
        <v>0</v>
      </c>
      <c r="I323" s="204">
        <v>0</v>
      </c>
    </row>
    <row r="324" spans="1:9" x14ac:dyDescent="0.25">
      <c r="A324" s="129" t="s">
        <v>255</v>
      </c>
      <c r="B324" s="132" t="s">
        <v>258</v>
      </c>
      <c r="C324" s="25"/>
      <c r="D324" s="25"/>
      <c r="E324" s="133">
        <v>6176.3070175438597</v>
      </c>
      <c r="F324" s="12"/>
      <c r="G324" s="11"/>
      <c r="H324" s="189">
        <v>6460.4</v>
      </c>
      <c r="I324" s="204">
        <v>6460.4</v>
      </c>
    </row>
    <row r="325" spans="1:9" x14ac:dyDescent="0.25">
      <c r="A325" s="129" t="s">
        <v>255</v>
      </c>
      <c r="B325" s="132" t="s">
        <v>259</v>
      </c>
      <c r="C325" s="25"/>
      <c r="D325" s="25"/>
      <c r="E325" s="133">
        <v>12352.614035087719</v>
      </c>
      <c r="F325" s="12"/>
      <c r="G325" s="11"/>
      <c r="H325" s="189">
        <v>12920.8</v>
      </c>
      <c r="I325" s="204">
        <v>12920.8</v>
      </c>
    </row>
    <row r="326" spans="1:9" x14ac:dyDescent="0.25">
      <c r="A326" s="129" t="s">
        <v>255</v>
      </c>
      <c r="B326" s="132" t="s">
        <v>260</v>
      </c>
      <c r="C326" s="25"/>
      <c r="D326" s="25"/>
      <c r="E326" s="133">
        <v>16447.774122807019</v>
      </c>
      <c r="F326" s="12"/>
      <c r="G326" s="11"/>
      <c r="H326" s="189">
        <v>17204.400000000001</v>
      </c>
      <c r="I326" s="204">
        <v>17204.400000000001</v>
      </c>
    </row>
    <row r="327" spans="1:9" x14ac:dyDescent="0.25">
      <c r="A327" s="129" t="s">
        <v>255</v>
      </c>
      <c r="B327" s="53" t="s">
        <v>614</v>
      </c>
      <c r="C327" s="25"/>
      <c r="D327" s="25"/>
      <c r="E327" s="131"/>
      <c r="F327" s="12"/>
      <c r="G327" s="11"/>
      <c r="H327" s="189">
        <v>0</v>
      </c>
      <c r="I327" s="204">
        <v>0</v>
      </c>
    </row>
    <row r="328" spans="1:9" x14ac:dyDescent="0.25">
      <c r="A328" s="129" t="s">
        <v>255</v>
      </c>
      <c r="B328" s="132" t="s">
        <v>261</v>
      </c>
      <c r="C328" s="25"/>
      <c r="D328" s="25"/>
      <c r="E328" s="133">
        <v>335.66885964912279</v>
      </c>
      <c r="F328" s="12"/>
      <c r="G328" s="11"/>
      <c r="H328" s="189">
        <v>351.1</v>
      </c>
      <c r="I328" s="204">
        <v>351.1</v>
      </c>
    </row>
    <row r="329" spans="1:9" x14ac:dyDescent="0.25">
      <c r="A329" s="129" t="s">
        <v>255</v>
      </c>
      <c r="B329" s="132" t="s">
        <v>262</v>
      </c>
      <c r="C329" s="25"/>
      <c r="D329" s="25"/>
      <c r="E329" s="133">
        <v>671.33771929824559</v>
      </c>
      <c r="F329" s="12"/>
      <c r="G329" s="11"/>
      <c r="H329" s="189">
        <v>702.2</v>
      </c>
      <c r="I329" s="204">
        <v>702.2</v>
      </c>
    </row>
    <row r="330" spans="1:9" x14ac:dyDescent="0.25">
      <c r="A330" s="129" t="s">
        <v>255</v>
      </c>
      <c r="B330" s="132" t="s">
        <v>263</v>
      </c>
      <c r="C330" s="25"/>
      <c r="D330" s="25"/>
      <c r="E330" s="133">
        <v>1315.8219298245617</v>
      </c>
      <c r="F330" s="12"/>
      <c r="G330" s="11"/>
      <c r="H330" s="189">
        <v>1376.3</v>
      </c>
      <c r="I330" s="204">
        <v>1376.3</v>
      </c>
    </row>
    <row r="331" spans="1:9" x14ac:dyDescent="0.25">
      <c r="A331" s="129" t="s">
        <v>255</v>
      </c>
      <c r="B331" s="132" t="s">
        <v>264</v>
      </c>
      <c r="C331" s="25"/>
      <c r="D331" s="25"/>
      <c r="E331" s="133">
        <v>805.6052631578948</v>
      </c>
      <c r="F331" s="12"/>
      <c r="G331" s="11"/>
      <c r="H331" s="189">
        <v>842.7</v>
      </c>
      <c r="I331" s="204">
        <v>842.7</v>
      </c>
    </row>
    <row r="332" spans="1:9" x14ac:dyDescent="0.25">
      <c r="A332" s="129" t="s">
        <v>255</v>
      </c>
      <c r="B332" s="132" t="s">
        <v>265</v>
      </c>
      <c r="C332" s="25"/>
      <c r="D332" s="25"/>
      <c r="E332" s="133">
        <v>3088.1535087719299</v>
      </c>
      <c r="F332" s="12"/>
      <c r="G332" s="11"/>
      <c r="H332" s="189">
        <v>3230.2</v>
      </c>
      <c r="I332" s="204">
        <v>3230.2</v>
      </c>
    </row>
    <row r="333" spans="1:9" x14ac:dyDescent="0.25">
      <c r="A333" s="129" t="s">
        <v>255</v>
      </c>
      <c r="B333" s="132" t="s">
        <v>266</v>
      </c>
      <c r="C333" s="25"/>
      <c r="D333" s="25"/>
      <c r="E333" s="133">
        <v>3088.1535087719299</v>
      </c>
      <c r="F333" s="12"/>
      <c r="G333" s="11"/>
      <c r="H333" s="189">
        <v>3230.2</v>
      </c>
      <c r="I333" s="204">
        <v>3230.2</v>
      </c>
    </row>
    <row r="334" spans="1:9" x14ac:dyDescent="0.25">
      <c r="A334" s="129" t="s">
        <v>255</v>
      </c>
      <c r="B334" s="132" t="s">
        <v>267</v>
      </c>
      <c r="C334" s="25"/>
      <c r="D334" s="25"/>
      <c r="E334" s="133">
        <v>93.987280701754401</v>
      </c>
      <c r="F334" s="12"/>
      <c r="G334" s="11"/>
      <c r="H334" s="189">
        <v>131.80000000000001</v>
      </c>
      <c r="I334" s="204">
        <v>131.80000000000001</v>
      </c>
    </row>
    <row r="335" spans="1:9" x14ac:dyDescent="0.25">
      <c r="A335" s="129" t="s">
        <v>255</v>
      </c>
      <c r="B335" s="53" t="s">
        <v>268</v>
      </c>
      <c r="C335" s="25"/>
      <c r="D335" s="25"/>
      <c r="E335" s="131">
        <v>510.2166666666667</v>
      </c>
      <c r="F335" s="12"/>
      <c r="G335" s="11"/>
      <c r="H335" s="189">
        <v>533.70000000000005</v>
      </c>
      <c r="I335" s="204">
        <v>533.70000000000005</v>
      </c>
    </row>
    <row r="336" spans="1:9" x14ac:dyDescent="0.25">
      <c r="A336" s="129" t="s">
        <v>255</v>
      </c>
      <c r="B336" s="53" t="s">
        <v>269</v>
      </c>
      <c r="C336" s="25"/>
      <c r="D336" s="25"/>
      <c r="E336" s="131">
        <v>2266.4361403508774</v>
      </c>
      <c r="F336" s="12"/>
      <c r="G336" s="11"/>
      <c r="H336" s="189">
        <v>2370.6999999999998</v>
      </c>
      <c r="I336" s="204">
        <v>2370.6999999999998</v>
      </c>
    </row>
    <row r="337" spans="1:9" x14ac:dyDescent="0.25">
      <c r="A337" s="129" t="s">
        <v>255</v>
      </c>
      <c r="B337" s="53" t="s">
        <v>270</v>
      </c>
      <c r="C337" s="25"/>
      <c r="D337" s="25"/>
      <c r="E337" s="131">
        <v>265.8497368421053</v>
      </c>
      <c r="F337" s="12"/>
      <c r="G337" s="11"/>
      <c r="H337" s="189">
        <v>278</v>
      </c>
      <c r="I337" s="204">
        <v>278</v>
      </c>
    </row>
    <row r="338" spans="1:9" x14ac:dyDescent="0.25">
      <c r="A338" s="129" t="s">
        <v>255</v>
      </c>
      <c r="B338" s="53" t="s">
        <v>271</v>
      </c>
      <c r="C338" s="25"/>
      <c r="D338" s="25"/>
      <c r="E338" s="131"/>
      <c r="F338" s="12"/>
      <c r="G338" s="11"/>
      <c r="H338" s="189">
        <v>0</v>
      </c>
      <c r="I338" s="204">
        <v>0</v>
      </c>
    </row>
    <row r="339" spans="1:9" x14ac:dyDescent="0.25">
      <c r="A339" s="129" t="s">
        <v>255</v>
      </c>
      <c r="B339" s="132" t="s">
        <v>272</v>
      </c>
      <c r="C339" s="25"/>
      <c r="D339" s="25"/>
      <c r="E339" s="133">
        <v>129.99539473684212</v>
      </c>
      <c r="F339" s="12"/>
      <c r="G339" s="11"/>
      <c r="H339" s="189">
        <v>136</v>
      </c>
      <c r="I339" s="204">
        <v>136</v>
      </c>
    </row>
    <row r="340" spans="1:9" x14ac:dyDescent="0.25">
      <c r="A340" s="129" t="s">
        <v>255</v>
      </c>
      <c r="B340" s="132" t="s">
        <v>273</v>
      </c>
      <c r="C340" s="25"/>
      <c r="D340" s="25"/>
      <c r="E340" s="133">
        <v>146.2295614035088</v>
      </c>
      <c r="F340" s="12"/>
      <c r="G340" s="11"/>
      <c r="H340" s="189">
        <v>153</v>
      </c>
      <c r="I340" s="204">
        <v>153</v>
      </c>
    </row>
    <row r="341" spans="1:9" x14ac:dyDescent="0.25">
      <c r="A341" s="129" t="s">
        <v>255</v>
      </c>
      <c r="B341" s="132" t="s">
        <v>274</v>
      </c>
      <c r="C341" s="25"/>
      <c r="D341" s="25"/>
      <c r="E341" s="133">
        <v>195.05412280701751</v>
      </c>
      <c r="F341" s="12"/>
      <c r="G341" s="11"/>
      <c r="H341" s="189">
        <v>204</v>
      </c>
      <c r="I341" s="204">
        <v>204</v>
      </c>
    </row>
    <row r="342" spans="1:9" x14ac:dyDescent="0.25">
      <c r="A342" s="129" t="s">
        <v>255</v>
      </c>
      <c r="B342" s="25" t="s">
        <v>275</v>
      </c>
      <c r="C342" s="25"/>
      <c r="D342" s="25"/>
      <c r="E342" s="26"/>
      <c r="F342" s="12"/>
      <c r="G342" s="11"/>
      <c r="H342" s="189"/>
      <c r="I342" s="204"/>
    </row>
    <row r="343" spans="1:9" x14ac:dyDescent="0.25">
      <c r="A343" s="129" t="s">
        <v>255</v>
      </c>
      <c r="B343" s="25" t="s">
        <v>276</v>
      </c>
      <c r="C343" s="25"/>
      <c r="D343" s="25"/>
      <c r="E343" s="26"/>
      <c r="F343" s="12"/>
      <c r="G343" s="11"/>
      <c r="H343" s="189">
        <v>8221.6</v>
      </c>
      <c r="I343" s="204">
        <v>8221.6</v>
      </c>
    </row>
    <row r="344" spans="1:9" x14ac:dyDescent="0.25">
      <c r="A344" s="129" t="s">
        <v>255</v>
      </c>
      <c r="B344" s="25" t="s">
        <v>277</v>
      </c>
      <c r="C344" s="25"/>
      <c r="D344" s="25"/>
      <c r="E344" s="26"/>
      <c r="F344" s="12"/>
      <c r="G344" s="11"/>
      <c r="H344" s="189">
        <v>13303</v>
      </c>
      <c r="I344" s="204">
        <v>13303</v>
      </c>
    </row>
    <row r="345" spans="1:9" x14ac:dyDescent="0.25">
      <c r="A345" s="129" t="s">
        <v>255</v>
      </c>
      <c r="B345" s="25" t="s">
        <v>278</v>
      </c>
      <c r="C345" s="25"/>
      <c r="D345" s="25"/>
      <c r="E345" s="26"/>
      <c r="F345" s="12"/>
      <c r="G345" s="11"/>
      <c r="H345" s="189">
        <v>19955.599999999999</v>
      </c>
      <c r="I345" s="204">
        <v>19955.599999999999</v>
      </c>
    </row>
    <row r="346" spans="1:9" x14ac:dyDescent="0.25">
      <c r="A346" s="129" t="s">
        <v>255</v>
      </c>
      <c r="B346" s="25" t="s">
        <v>279</v>
      </c>
      <c r="C346" s="25"/>
      <c r="D346" s="25"/>
      <c r="E346" s="26"/>
      <c r="F346" s="12"/>
      <c r="G346" s="11"/>
      <c r="H346" s="189">
        <v>33259.699999999997</v>
      </c>
      <c r="I346" s="204">
        <v>33259.699999999997</v>
      </c>
    </row>
    <row r="347" spans="1:9" x14ac:dyDescent="0.25">
      <c r="A347" s="129" t="s">
        <v>255</v>
      </c>
      <c r="B347" s="25" t="s">
        <v>280</v>
      </c>
      <c r="C347" s="25"/>
      <c r="D347" s="25"/>
      <c r="E347" s="26"/>
      <c r="F347" s="12"/>
      <c r="G347" s="11"/>
      <c r="H347" s="189">
        <v>0</v>
      </c>
      <c r="I347" s="204">
        <v>0</v>
      </c>
    </row>
    <row r="348" spans="1:9" x14ac:dyDescent="0.25">
      <c r="A348" s="129" t="s">
        <v>255</v>
      </c>
      <c r="B348" s="25"/>
      <c r="C348" s="25"/>
      <c r="D348" s="25"/>
      <c r="E348" s="26"/>
      <c r="F348" s="12"/>
      <c r="G348" s="11"/>
      <c r="H348" s="189"/>
      <c r="I348" s="204"/>
    </row>
    <row r="349" spans="1:9" x14ac:dyDescent="0.25">
      <c r="A349" s="129" t="s">
        <v>255</v>
      </c>
      <c r="B349" s="25" t="s">
        <v>281</v>
      </c>
      <c r="C349" s="25"/>
      <c r="D349" s="25"/>
      <c r="E349" s="26"/>
      <c r="F349" s="12"/>
      <c r="G349" s="11"/>
      <c r="H349" s="189">
        <v>7327.2</v>
      </c>
      <c r="I349" s="204">
        <v>7327.2</v>
      </c>
    </row>
    <row r="350" spans="1:9" x14ac:dyDescent="0.25">
      <c r="A350" s="129" t="s">
        <v>255</v>
      </c>
      <c r="B350" s="25" t="s">
        <v>282</v>
      </c>
      <c r="C350" s="25"/>
      <c r="D350" s="25"/>
      <c r="E350" s="26"/>
      <c r="F350" s="12"/>
      <c r="G350" s="11"/>
      <c r="H350" s="189">
        <v>8373.2000000000007</v>
      </c>
      <c r="I350" s="204">
        <v>8373.2000000000007</v>
      </c>
    </row>
    <row r="351" spans="1:9" x14ac:dyDescent="0.25">
      <c r="A351" s="129" t="s">
        <v>255</v>
      </c>
      <c r="B351" s="25" t="s">
        <v>283</v>
      </c>
      <c r="C351" s="25"/>
      <c r="D351" s="25"/>
      <c r="E351" s="26"/>
      <c r="F351" s="12"/>
      <c r="G351" s="11"/>
      <c r="H351" s="189">
        <v>6651.5</v>
      </c>
      <c r="I351" s="204">
        <v>6651.5</v>
      </c>
    </row>
    <row r="352" spans="1:9" x14ac:dyDescent="0.25">
      <c r="A352" s="129" t="s">
        <v>255</v>
      </c>
      <c r="B352" s="25" t="s">
        <v>284</v>
      </c>
      <c r="C352" s="25"/>
      <c r="D352" s="25"/>
      <c r="E352" s="26"/>
      <c r="F352" s="12"/>
      <c r="G352" s="11"/>
      <c r="H352" s="189">
        <v>3139</v>
      </c>
      <c r="I352" s="204">
        <v>3139</v>
      </c>
    </row>
    <row r="353" spans="1:9" x14ac:dyDescent="0.25">
      <c r="A353" s="129" t="s">
        <v>255</v>
      </c>
      <c r="B353" s="25" t="s">
        <v>285</v>
      </c>
      <c r="C353" s="25"/>
      <c r="D353" s="25"/>
      <c r="E353" s="26"/>
      <c r="F353" s="12"/>
      <c r="G353" s="11"/>
      <c r="H353" s="189">
        <v>1647.5</v>
      </c>
      <c r="I353" s="204">
        <v>1647.5</v>
      </c>
    </row>
    <row r="354" spans="1:9" x14ac:dyDescent="0.25">
      <c r="A354" s="129" t="s">
        <v>255</v>
      </c>
      <c r="B354" s="25" t="s">
        <v>286</v>
      </c>
      <c r="C354" s="25"/>
      <c r="D354" s="25"/>
      <c r="E354" s="26"/>
      <c r="F354" s="12"/>
      <c r="G354" s="11"/>
      <c r="H354" s="189">
        <v>1465.5</v>
      </c>
      <c r="I354" s="204">
        <v>1465.5</v>
      </c>
    </row>
    <row r="355" spans="1:9" x14ac:dyDescent="0.25">
      <c r="A355" s="129" t="s">
        <v>255</v>
      </c>
      <c r="B355" s="25" t="s">
        <v>287</v>
      </c>
      <c r="C355" s="25"/>
      <c r="D355" s="25"/>
      <c r="E355" s="26"/>
      <c r="F355" s="12"/>
      <c r="G355" s="11"/>
      <c r="H355" s="189">
        <v>345.2</v>
      </c>
      <c r="I355" s="204">
        <v>345.2</v>
      </c>
    </row>
    <row r="356" spans="1:9" x14ac:dyDescent="0.25">
      <c r="A356" s="129" t="s">
        <v>255</v>
      </c>
      <c r="B356" s="25" t="s">
        <v>288</v>
      </c>
      <c r="C356" s="25"/>
      <c r="D356" s="25"/>
      <c r="E356" s="26"/>
      <c r="F356" s="12"/>
      <c r="G356" s="11"/>
      <c r="H356" s="189">
        <v>1465.5</v>
      </c>
      <c r="I356" s="204">
        <v>1465.5</v>
      </c>
    </row>
    <row r="357" spans="1:9" x14ac:dyDescent="0.25">
      <c r="A357" s="129" t="s">
        <v>255</v>
      </c>
      <c r="B357" s="25" t="s">
        <v>289</v>
      </c>
      <c r="C357" s="25"/>
      <c r="D357" s="25"/>
      <c r="E357" s="26"/>
      <c r="F357" s="12"/>
      <c r="G357" s="11"/>
      <c r="H357" s="189">
        <v>1647.5</v>
      </c>
      <c r="I357" s="204">
        <v>1647.5</v>
      </c>
    </row>
    <row r="358" spans="1:9" x14ac:dyDescent="0.25">
      <c r="A358" s="129" t="s">
        <v>255</v>
      </c>
      <c r="B358" s="25" t="s">
        <v>290</v>
      </c>
      <c r="C358" s="25"/>
      <c r="D358" s="25"/>
      <c r="E358" s="26"/>
      <c r="F358" s="12"/>
      <c r="G358" s="11"/>
      <c r="H358" s="189">
        <v>1465.5</v>
      </c>
      <c r="I358" s="204">
        <v>1465.5</v>
      </c>
    </row>
    <row r="359" spans="1:9" x14ac:dyDescent="0.25">
      <c r="A359" s="129" t="s">
        <v>255</v>
      </c>
      <c r="B359" s="25" t="s">
        <v>291</v>
      </c>
      <c r="C359" s="25"/>
      <c r="D359" s="25"/>
      <c r="E359" s="26"/>
      <c r="F359" s="12"/>
      <c r="G359" s="11"/>
      <c r="H359" s="189">
        <v>6652.5</v>
      </c>
      <c r="I359" s="204">
        <v>6652.5</v>
      </c>
    </row>
    <row r="360" spans="1:9" x14ac:dyDescent="0.25">
      <c r="A360" s="129" t="s">
        <v>255</v>
      </c>
      <c r="B360" s="25" t="s">
        <v>292</v>
      </c>
      <c r="C360" s="25"/>
      <c r="D360" s="25"/>
      <c r="E360" s="26"/>
      <c r="F360" s="12"/>
      <c r="G360" s="11"/>
      <c r="H360" s="189">
        <v>1647.5</v>
      </c>
      <c r="I360" s="204">
        <v>1647.5</v>
      </c>
    </row>
    <row r="361" spans="1:9" x14ac:dyDescent="0.25">
      <c r="A361" s="129" t="s">
        <v>255</v>
      </c>
      <c r="B361" s="25" t="s">
        <v>293</v>
      </c>
      <c r="C361" s="25"/>
      <c r="D361" s="25"/>
      <c r="E361" s="26"/>
      <c r="F361" s="12"/>
      <c r="G361" s="11"/>
      <c r="H361" s="189">
        <v>5073.1000000000004</v>
      </c>
      <c r="I361" s="204">
        <v>5073.1000000000004</v>
      </c>
    </row>
    <row r="362" spans="1:9" x14ac:dyDescent="0.25">
      <c r="A362" s="129" t="s">
        <v>255</v>
      </c>
      <c r="B362" s="25" t="s">
        <v>294</v>
      </c>
      <c r="C362" s="25"/>
      <c r="D362" s="25"/>
      <c r="E362" s="26"/>
      <c r="F362" s="12"/>
      <c r="G362" s="11"/>
      <c r="H362" s="189"/>
      <c r="I362" s="204"/>
    </row>
    <row r="363" spans="1:9" x14ac:dyDescent="0.25">
      <c r="A363" s="129" t="s">
        <v>255</v>
      </c>
      <c r="B363" s="25" t="s">
        <v>295</v>
      </c>
      <c r="C363" s="25"/>
      <c r="D363" s="25"/>
      <c r="E363" s="26"/>
      <c r="F363" s="12"/>
      <c r="G363" s="11"/>
      <c r="H363" s="192">
        <v>6651.5</v>
      </c>
      <c r="I363" s="204">
        <v>6651.5</v>
      </c>
    </row>
    <row r="364" spans="1:9" x14ac:dyDescent="0.25">
      <c r="A364" s="129" t="s">
        <v>255</v>
      </c>
      <c r="B364" s="25" t="s">
        <v>296</v>
      </c>
      <c r="C364" s="25"/>
      <c r="D364" s="25"/>
      <c r="E364" s="26"/>
      <c r="F364" s="12"/>
      <c r="G364" s="11"/>
      <c r="H364" s="192">
        <v>13303</v>
      </c>
      <c r="I364" s="204">
        <v>13303</v>
      </c>
    </row>
    <row r="365" spans="1:9" x14ac:dyDescent="0.25">
      <c r="A365" s="129" t="s">
        <v>255</v>
      </c>
      <c r="B365" s="25" t="s">
        <v>297</v>
      </c>
      <c r="C365" s="25"/>
      <c r="D365" s="25"/>
      <c r="E365" s="26"/>
      <c r="F365" s="12"/>
      <c r="G365" s="11"/>
      <c r="H365" s="192">
        <v>19954.5</v>
      </c>
      <c r="I365" s="204">
        <v>19954.5</v>
      </c>
    </row>
    <row r="366" spans="1:9" x14ac:dyDescent="0.25">
      <c r="A366" s="129" t="s">
        <v>255</v>
      </c>
      <c r="B366" s="25" t="s">
        <v>298</v>
      </c>
      <c r="C366" s="25"/>
      <c r="D366" s="25"/>
      <c r="E366" s="26"/>
      <c r="F366" s="12"/>
      <c r="G366" s="11"/>
      <c r="H366" s="192">
        <v>33219.9</v>
      </c>
      <c r="I366" s="204">
        <v>33219.9</v>
      </c>
    </row>
    <row r="367" spans="1:9" x14ac:dyDescent="0.25">
      <c r="A367" s="129" t="s">
        <v>255</v>
      </c>
      <c r="B367" s="25" t="s">
        <v>299</v>
      </c>
      <c r="C367" s="25"/>
      <c r="D367" s="25"/>
      <c r="E367" s="26"/>
      <c r="F367" s="12"/>
      <c r="G367" s="11"/>
      <c r="H367" s="193">
        <v>3139.05</v>
      </c>
      <c r="I367" s="204">
        <v>3139.05</v>
      </c>
    </row>
    <row r="368" spans="1:9" x14ac:dyDescent="0.25">
      <c r="E368" s="21"/>
      <c r="F368" s="21"/>
      <c r="G368" s="22"/>
      <c r="H368" s="5"/>
      <c r="I368" s="204"/>
    </row>
    <row r="369" spans="1:9" x14ac:dyDescent="0.25">
      <c r="A369" s="36" t="s">
        <v>300</v>
      </c>
      <c r="E369" s="21"/>
      <c r="F369" s="21"/>
      <c r="G369" s="22"/>
      <c r="H369" s="5"/>
      <c r="I369" s="204"/>
    </row>
    <row r="370" spans="1:9" x14ac:dyDescent="0.25">
      <c r="A370" s="6"/>
      <c r="B370" s="37"/>
      <c r="C370" s="24"/>
      <c r="D370" s="24"/>
      <c r="E370" s="12"/>
      <c r="F370" s="12"/>
      <c r="G370" s="11"/>
      <c r="H370" s="189"/>
      <c r="I370" s="204"/>
    </row>
    <row r="371" spans="1:9" ht="30" x14ac:dyDescent="0.25">
      <c r="A371" s="6" t="s">
        <v>4</v>
      </c>
      <c r="B371" s="6" t="s">
        <v>5</v>
      </c>
      <c r="C371" s="24"/>
      <c r="D371" s="24"/>
      <c r="E371" s="126" t="s">
        <v>6</v>
      </c>
      <c r="F371" s="126" t="s">
        <v>31</v>
      </c>
      <c r="G371" s="127" t="s">
        <v>92</v>
      </c>
      <c r="H371" s="191" t="s">
        <v>7</v>
      </c>
      <c r="I371" s="204" t="s">
        <v>7</v>
      </c>
    </row>
    <row r="372" spans="1:9" x14ac:dyDescent="0.25">
      <c r="A372" s="24" t="s">
        <v>300</v>
      </c>
      <c r="B372" s="85" t="s">
        <v>301</v>
      </c>
      <c r="C372" s="24"/>
      <c r="D372" s="24"/>
      <c r="E372" s="12"/>
      <c r="F372" s="12"/>
      <c r="G372" s="11"/>
      <c r="H372" s="189"/>
      <c r="I372" s="204"/>
    </row>
    <row r="373" spans="1:9" x14ac:dyDescent="0.25">
      <c r="A373" s="24" t="s">
        <v>300</v>
      </c>
      <c r="B373" s="24" t="s">
        <v>302</v>
      </c>
      <c r="C373" s="24"/>
      <c r="D373" s="24"/>
      <c r="E373" s="12"/>
      <c r="F373" s="12"/>
      <c r="G373" s="11"/>
      <c r="H373" s="189">
        <v>172</v>
      </c>
      <c r="I373" s="204">
        <v>172</v>
      </c>
    </row>
    <row r="374" spans="1:9" x14ac:dyDescent="0.25">
      <c r="A374" s="24" t="s">
        <v>300</v>
      </c>
      <c r="B374" s="24" t="s">
        <v>303</v>
      </c>
      <c r="C374" s="24"/>
      <c r="D374" s="24"/>
      <c r="E374" s="12"/>
      <c r="F374" s="12"/>
      <c r="G374" s="11"/>
      <c r="H374" s="189">
        <v>82</v>
      </c>
      <c r="I374" s="204">
        <v>82</v>
      </c>
    </row>
    <row r="375" spans="1:9" x14ac:dyDescent="0.25">
      <c r="A375" s="24" t="s">
        <v>300</v>
      </c>
      <c r="B375" s="85" t="s">
        <v>304</v>
      </c>
      <c r="C375" s="24"/>
      <c r="D375" s="24"/>
      <c r="E375" s="12"/>
      <c r="F375" s="12"/>
      <c r="G375" s="11"/>
      <c r="H375" s="189" t="s">
        <v>305</v>
      </c>
      <c r="I375" s="204" t="s">
        <v>305</v>
      </c>
    </row>
    <row r="376" spans="1:9" x14ac:dyDescent="0.25">
      <c r="A376" s="24" t="s">
        <v>300</v>
      </c>
      <c r="B376" s="85" t="s">
        <v>306</v>
      </c>
      <c r="C376" s="24"/>
      <c r="D376" s="24"/>
      <c r="E376" s="12"/>
      <c r="F376" s="12"/>
      <c r="G376" s="11"/>
      <c r="H376" s="189"/>
      <c r="I376" s="204"/>
    </row>
    <row r="377" spans="1:9" x14ac:dyDescent="0.25">
      <c r="A377" s="24" t="s">
        <v>300</v>
      </c>
      <c r="B377" s="24" t="s">
        <v>307</v>
      </c>
      <c r="C377" s="24"/>
      <c r="D377" s="24"/>
      <c r="E377" s="12"/>
      <c r="F377" s="12"/>
      <c r="G377" s="11"/>
      <c r="H377" s="189">
        <v>350</v>
      </c>
      <c r="I377" s="204">
        <v>350</v>
      </c>
    </row>
    <row r="378" spans="1:9" x14ac:dyDescent="0.25">
      <c r="A378" s="24" t="s">
        <v>300</v>
      </c>
      <c r="B378" s="24" t="s">
        <v>308</v>
      </c>
      <c r="C378" s="24"/>
      <c r="D378" s="24"/>
      <c r="E378" s="12"/>
      <c r="F378" s="12"/>
      <c r="G378" s="11"/>
      <c r="H378" s="189">
        <v>350</v>
      </c>
      <c r="I378" s="204">
        <v>350</v>
      </c>
    </row>
    <row r="379" spans="1:9" x14ac:dyDescent="0.25">
      <c r="A379" s="24" t="s">
        <v>300</v>
      </c>
      <c r="B379" s="24"/>
      <c r="C379" s="24"/>
      <c r="D379" s="24"/>
      <c r="E379" s="12"/>
      <c r="F379" s="12"/>
      <c r="G379" s="11"/>
      <c r="H379" s="189"/>
      <c r="I379" s="204"/>
    </row>
    <row r="380" spans="1:9" x14ac:dyDescent="0.25">
      <c r="A380" s="24" t="s">
        <v>300</v>
      </c>
      <c r="B380" s="19" t="s">
        <v>309</v>
      </c>
      <c r="C380" s="24"/>
      <c r="D380" s="24"/>
      <c r="E380" s="12">
        <v>160.87692982456142</v>
      </c>
      <c r="F380" s="12"/>
      <c r="G380" s="11"/>
      <c r="H380" s="189">
        <v>168.3</v>
      </c>
      <c r="I380" s="204">
        <v>168.3</v>
      </c>
    </row>
    <row r="381" spans="1:9" x14ac:dyDescent="0.25">
      <c r="A381" s="24" t="s">
        <v>300</v>
      </c>
      <c r="B381" s="19" t="s">
        <v>310</v>
      </c>
      <c r="C381" s="24"/>
      <c r="D381" s="24"/>
      <c r="E381" s="12">
        <v>160.87692982456142</v>
      </c>
      <c r="F381" s="12"/>
      <c r="G381" s="11"/>
      <c r="H381" s="189">
        <v>168.3</v>
      </c>
      <c r="I381" s="204">
        <v>168.3</v>
      </c>
    </row>
    <row r="382" spans="1:9" x14ac:dyDescent="0.25">
      <c r="A382" s="24" t="s">
        <v>300</v>
      </c>
      <c r="B382" s="19" t="s">
        <v>311</v>
      </c>
      <c r="C382" s="24"/>
      <c r="D382" s="24"/>
      <c r="E382" s="12">
        <v>232.40491228070178</v>
      </c>
      <c r="F382" s="12"/>
      <c r="G382" s="11"/>
      <c r="H382" s="189">
        <v>243.09553824561405</v>
      </c>
      <c r="I382" s="204">
        <v>243.09553824561405</v>
      </c>
    </row>
    <row r="383" spans="1:9" x14ac:dyDescent="0.25">
      <c r="A383" s="24" t="s">
        <v>300</v>
      </c>
      <c r="B383" s="19" t="s">
        <v>312</v>
      </c>
      <c r="C383" s="24"/>
      <c r="D383" s="24"/>
      <c r="E383" s="12">
        <v>17.943026315789478</v>
      </c>
      <c r="F383" s="12"/>
      <c r="G383" s="11"/>
      <c r="H383" s="189">
        <v>18.8</v>
      </c>
      <c r="I383" s="204">
        <v>18.8</v>
      </c>
    </row>
    <row r="384" spans="1:9" x14ac:dyDescent="0.25">
      <c r="A384" s="24" t="s">
        <v>300</v>
      </c>
      <c r="B384" s="19" t="s">
        <v>313</v>
      </c>
      <c r="C384" s="24"/>
      <c r="D384" s="24"/>
      <c r="E384" s="12">
        <v>89.471008771929831</v>
      </c>
      <c r="F384" s="12"/>
      <c r="G384" s="11"/>
      <c r="H384" s="189">
        <v>93.6</v>
      </c>
      <c r="I384" s="204">
        <v>93.6</v>
      </c>
    </row>
    <row r="385" spans="1:9" x14ac:dyDescent="0.25">
      <c r="E385" s="21"/>
      <c r="F385" s="21"/>
      <c r="G385" s="22"/>
      <c r="H385" s="5"/>
    </row>
    <row r="386" spans="1:9" x14ac:dyDescent="0.25">
      <c r="A386" s="36" t="s">
        <v>314</v>
      </c>
      <c r="E386" s="21"/>
      <c r="F386" s="21"/>
      <c r="G386" s="22"/>
      <c r="H386" s="5"/>
    </row>
    <row r="387" spans="1:9" x14ac:dyDescent="0.25">
      <c r="A387" s="39"/>
      <c r="B387" s="39" t="s">
        <v>315</v>
      </c>
      <c r="E387" s="134"/>
      <c r="F387" s="134"/>
      <c r="G387" s="135"/>
      <c r="H387" s="136"/>
    </row>
    <row r="388" spans="1:9" ht="30" x14ac:dyDescent="0.25">
      <c r="A388" s="6" t="s">
        <v>4</v>
      </c>
      <c r="B388" s="6" t="s">
        <v>5</v>
      </c>
      <c r="C388" s="24"/>
      <c r="D388" s="24"/>
      <c r="E388" s="126" t="s">
        <v>6</v>
      </c>
      <c r="F388" s="126" t="s">
        <v>31</v>
      </c>
      <c r="G388" s="127" t="s">
        <v>92</v>
      </c>
      <c r="H388" s="128" t="s">
        <v>7</v>
      </c>
    </row>
    <row r="389" spans="1:9" x14ac:dyDescent="0.25">
      <c r="A389" s="24"/>
      <c r="B389" s="77"/>
      <c r="C389" s="24"/>
      <c r="D389" s="24"/>
      <c r="E389" s="12"/>
      <c r="F389" s="12"/>
      <c r="G389" s="11"/>
      <c r="H389" s="13"/>
    </row>
    <row r="390" spans="1:9" x14ac:dyDescent="0.25">
      <c r="A390" s="129" t="s">
        <v>316</v>
      </c>
      <c r="B390" s="14" t="s">
        <v>317</v>
      </c>
      <c r="C390" s="24"/>
      <c r="D390" s="24"/>
      <c r="E390" s="12" t="s">
        <v>318</v>
      </c>
      <c r="F390" s="12"/>
      <c r="G390" s="11"/>
      <c r="H390" s="12" t="s">
        <v>318</v>
      </c>
      <c r="I390" s="207" t="s">
        <v>318</v>
      </c>
    </row>
    <row r="391" spans="1:9" x14ac:dyDescent="0.25">
      <c r="A391" s="129" t="s">
        <v>316</v>
      </c>
      <c r="B391" s="14" t="s">
        <v>319</v>
      </c>
      <c r="C391" s="24"/>
      <c r="D391" s="24"/>
      <c r="E391" s="12" t="s">
        <v>318</v>
      </c>
      <c r="F391" s="12"/>
      <c r="G391" s="11"/>
      <c r="H391" s="12" t="s">
        <v>318</v>
      </c>
      <c r="I391" s="207" t="s">
        <v>318</v>
      </c>
    </row>
    <row r="392" spans="1:9" x14ac:dyDescent="0.25">
      <c r="A392" s="129" t="s">
        <v>316</v>
      </c>
      <c r="B392" s="14" t="s">
        <v>320</v>
      </c>
      <c r="C392" s="24"/>
      <c r="D392" s="24"/>
      <c r="E392" s="12" t="s">
        <v>318</v>
      </c>
      <c r="F392" s="12"/>
      <c r="G392" s="11"/>
      <c r="H392" s="12" t="s">
        <v>318</v>
      </c>
      <c r="I392" s="207" t="s">
        <v>318</v>
      </c>
    </row>
    <row r="393" spans="1:9" x14ac:dyDescent="0.25">
      <c r="A393" s="129" t="s">
        <v>316</v>
      </c>
      <c r="B393" s="14" t="s">
        <v>321</v>
      </c>
      <c r="C393" s="24"/>
      <c r="D393" s="24"/>
      <c r="E393" s="12" t="s">
        <v>318</v>
      </c>
      <c r="F393" s="12"/>
      <c r="G393" s="11"/>
      <c r="H393" s="12" t="s">
        <v>318</v>
      </c>
      <c r="I393" s="207" t="s">
        <v>318</v>
      </c>
    </row>
    <row r="394" spans="1:9" x14ac:dyDescent="0.25">
      <c r="A394" s="129" t="s">
        <v>316</v>
      </c>
      <c r="B394" s="137" t="s">
        <v>322</v>
      </c>
      <c r="C394" s="24"/>
      <c r="D394" s="24"/>
      <c r="E394" s="12" t="s">
        <v>318</v>
      </c>
      <c r="F394" s="12"/>
      <c r="G394" s="11"/>
      <c r="H394" s="12" t="s">
        <v>318</v>
      </c>
      <c r="I394" s="207" t="s">
        <v>318</v>
      </c>
    </row>
    <row r="395" spans="1:9" x14ac:dyDescent="0.25">
      <c r="A395" s="129" t="s">
        <v>316</v>
      </c>
      <c r="B395" s="137" t="s">
        <v>323</v>
      </c>
      <c r="C395" s="24"/>
      <c r="D395" s="24"/>
      <c r="E395" s="12" t="s">
        <v>318</v>
      </c>
      <c r="F395" s="12"/>
      <c r="G395" s="11"/>
      <c r="H395" s="12" t="s">
        <v>318</v>
      </c>
      <c r="I395" s="207" t="s">
        <v>318</v>
      </c>
    </row>
    <row r="396" spans="1:9" x14ac:dyDescent="0.25">
      <c r="A396" s="129" t="s">
        <v>316</v>
      </c>
      <c r="B396" s="14" t="s">
        <v>324</v>
      </c>
      <c r="C396" s="24"/>
      <c r="D396" s="24"/>
      <c r="E396" s="12" t="s">
        <v>318</v>
      </c>
      <c r="F396" s="12"/>
      <c r="G396" s="11"/>
      <c r="H396" s="12" t="s">
        <v>318</v>
      </c>
      <c r="I396" s="207" t="s">
        <v>318</v>
      </c>
    </row>
    <row r="397" spans="1:9" x14ac:dyDescent="0.25">
      <c r="A397" s="129" t="s">
        <v>316</v>
      </c>
      <c r="B397" s="14" t="s">
        <v>325</v>
      </c>
      <c r="C397" s="24"/>
      <c r="D397" s="24"/>
      <c r="E397" s="12" t="s">
        <v>318</v>
      </c>
      <c r="F397" s="12"/>
      <c r="G397" s="11"/>
      <c r="H397" s="12" t="s">
        <v>318</v>
      </c>
      <c r="I397" s="207" t="s">
        <v>318</v>
      </c>
    </row>
    <row r="398" spans="1:9" x14ac:dyDescent="0.25">
      <c r="A398" s="129" t="s">
        <v>316</v>
      </c>
      <c r="B398" s="14" t="s">
        <v>326</v>
      </c>
      <c r="C398" s="24"/>
      <c r="D398" s="24"/>
      <c r="E398" s="12" t="s">
        <v>318</v>
      </c>
      <c r="F398" s="12"/>
      <c r="G398" s="11"/>
      <c r="H398" s="12" t="s">
        <v>318</v>
      </c>
      <c r="I398" s="207" t="s">
        <v>318</v>
      </c>
    </row>
    <row r="399" spans="1:9" x14ac:dyDescent="0.25">
      <c r="A399" s="129" t="s">
        <v>316</v>
      </c>
      <c r="B399" s="14" t="s">
        <v>327</v>
      </c>
      <c r="C399" s="24"/>
      <c r="D399" s="24"/>
      <c r="E399" s="12" t="s">
        <v>318</v>
      </c>
      <c r="F399" s="12"/>
      <c r="G399" s="11"/>
      <c r="H399" s="12" t="s">
        <v>318</v>
      </c>
      <c r="I399" s="207" t="s">
        <v>318</v>
      </c>
    </row>
    <row r="400" spans="1:9" x14ac:dyDescent="0.25">
      <c r="A400" s="129" t="s">
        <v>316</v>
      </c>
      <c r="B400" s="14" t="s">
        <v>328</v>
      </c>
      <c r="C400" s="24"/>
      <c r="D400" s="24"/>
      <c r="E400" s="12" t="s">
        <v>318</v>
      </c>
      <c r="F400" s="12"/>
      <c r="G400" s="11"/>
      <c r="H400" s="12" t="s">
        <v>318</v>
      </c>
      <c r="I400" s="207" t="s">
        <v>318</v>
      </c>
    </row>
    <row r="401" spans="1:9" x14ac:dyDescent="0.25">
      <c r="A401" s="129" t="s">
        <v>316</v>
      </c>
      <c r="B401" s="14" t="s">
        <v>329</v>
      </c>
      <c r="C401" s="24"/>
      <c r="D401" s="24"/>
      <c r="E401" s="12" t="s">
        <v>318</v>
      </c>
      <c r="F401" s="12"/>
      <c r="G401" s="11"/>
      <c r="H401" s="12" t="s">
        <v>318</v>
      </c>
      <c r="I401" s="207" t="s">
        <v>318</v>
      </c>
    </row>
    <row r="402" spans="1:9" x14ac:dyDescent="0.25">
      <c r="A402" s="129" t="s">
        <v>316</v>
      </c>
      <c r="B402" s="137" t="s">
        <v>330</v>
      </c>
      <c r="C402" s="24"/>
      <c r="D402" s="24"/>
      <c r="E402" s="12" t="s">
        <v>318</v>
      </c>
      <c r="F402" s="12"/>
      <c r="G402" s="11"/>
      <c r="H402" s="12" t="s">
        <v>318</v>
      </c>
      <c r="I402" s="207" t="s">
        <v>318</v>
      </c>
    </row>
    <row r="403" spans="1:9" x14ac:dyDescent="0.25">
      <c r="A403" s="129" t="s">
        <v>316</v>
      </c>
      <c r="B403" s="14" t="s">
        <v>331</v>
      </c>
      <c r="C403" s="24"/>
      <c r="D403" s="24"/>
      <c r="E403" s="12" t="s">
        <v>318</v>
      </c>
      <c r="F403" s="12"/>
      <c r="G403" s="11"/>
      <c r="H403" s="12" t="s">
        <v>318</v>
      </c>
      <c r="I403" s="207" t="s">
        <v>318</v>
      </c>
    </row>
    <row r="404" spans="1:9" x14ac:dyDescent="0.25">
      <c r="A404" s="129" t="s">
        <v>316</v>
      </c>
      <c r="B404" s="137" t="s">
        <v>332</v>
      </c>
      <c r="C404" s="24"/>
      <c r="D404" s="24"/>
      <c r="E404" s="12" t="s">
        <v>318</v>
      </c>
      <c r="F404" s="12"/>
      <c r="G404" s="11"/>
      <c r="H404" s="12" t="s">
        <v>318</v>
      </c>
      <c r="I404" s="207" t="s">
        <v>318</v>
      </c>
    </row>
    <row r="405" spans="1:9" x14ac:dyDescent="0.25">
      <c r="A405" s="129" t="s">
        <v>316</v>
      </c>
      <c r="B405" s="137" t="s">
        <v>333</v>
      </c>
      <c r="C405" s="24"/>
      <c r="D405" s="24"/>
      <c r="E405" s="12" t="s">
        <v>318</v>
      </c>
      <c r="F405" s="12"/>
      <c r="G405" s="11"/>
      <c r="H405" s="12" t="s">
        <v>318</v>
      </c>
      <c r="I405" s="207" t="s">
        <v>318</v>
      </c>
    </row>
    <row r="406" spans="1:9" x14ac:dyDescent="0.25">
      <c r="A406" s="129" t="s">
        <v>316</v>
      </c>
      <c r="B406" s="137" t="s">
        <v>334</v>
      </c>
      <c r="C406" s="24"/>
      <c r="D406" s="24"/>
      <c r="E406" s="12" t="s">
        <v>318</v>
      </c>
      <c r="F406" s="12"/>
      <c r="G406" s="11"/>
      <c r="H406" s="12" t="s">
        <v>318</v>
      </c>
      <c r="I406" s="207" t="s">
        <v>318</v>
      </c>
    </row>
    <row r="407" spans="1:9" x14ac:dyDescent="0.25">
      <c r="A407" s="129" t="s">
        <v>316</v>
      </c>
      <c r="B407" s="138" t="s">
        <v>335</v>
      </c>
      <c r="C407" s="24"/>
      <c r="D407" s="24"/>
      <c r="E407" s="12" t="s">
        <v>318</v>
      </c>
      <c r="F407" s="12"/>
      <c r="G407" s="11"/>
      <c r="H407" s="12" t="s">
        <v>318</v>
      </c>
      <c r="I407" s="207" t="s">
        <v>318</v>
      </c>
    </row>
    <row r="408" spans="1:9" x14ac:dyDescent="0.25">
      <c r="A408" s="129" t="s">
        <v>316</v>
      </c>
      <c r="B408" s="137" t="s">
        <v>336</v>
      </c>
      <c r="C408" s="24"/>
      <c r="D408" s="24"/>
      <c r="E408" s="12" t="s">
        <v>318</v>
      </c>
      <c r="F408" s="12"/>
      <c r="G408" s="11"/>
      <c r="H408" s="12" t="s">
        <v>318</v>
      </c>
      <c r="I408" s="207" t="s">
        <v>318</v>
      </c>
    </row>
    <row r="409" spans="1:9" x14ac:dyDescent="0.25">
      <c r="A409" s="129" t="s">
        <v>316</v>
      </c>
      <c r="B409" s="137" t="s">
        <v>337</v>
      </c>
      <c r="C409" s="24"/>
      <c r="D409" s="24"/>
      <c r="E409" s="12" t="s">
        <v>318</v>
      </c>
      <c r="F409" s="12"/>
      <c r="G409" s="11"/>
      <c r="H409" s="12" t="s">
        <v>318</v>
      </c>
      <c r="I409" s="207" t="s">
        <v>318</v>
      </c>
    </row>
    <row r="410" spans="1:9" x14ac:dyDescent="0.25">
      <c r="A410" s="129" t="s">
        <v>316</v>
      </c>
      <c r="B410" s="137" t="s">
        <v>338</v>
      </c>
      <c r="C410" s="24"/>
      <c r="D410" s="24"/>
      <c r="E410" s="12" t="s">
        <v>318</v>
      </c>
      <c r="F410" s="12"/>
      <c r="G410" s="11"/>
      <c r="H410" s="12" t="s">
        <v>318</v>
      </c>
      <c r="I410" s="207" t="s">
        <v>318</v>
      </c>
    </row>
    <row r="411" spans="1:9" x14ac:dyDescent="0.25">
      <c r="A411" s="129" t="s">
        <v>316</v>
      </c>
      <c r="B411" s="138" t="s">
        <v>337</v>
      </c>
      <c r="C411" s="24"/>
      <c r="D411" s="24"/>
      <c r="E411" s="12" t="s">
        <v>318</v>
      </c>
      <c r="F411" s="12"/>
      <c r="G411" s="11"/>
      <c r="H411" s="12" t="s">
        <v>318</v>
      </c>
      <c r="I411" s="207" t="s">
        <v>318</v>
      </c>
    </row>
    <row r="412" spans="1:9" x14ac:dyDescent="0.25">
      <c r="A412" s="129" t="s">
        <v>316</v>
      </c>
      <c r="B412" s="138" t="s">
        <v>339</v>
      </c>
      <c r="C412" s="24"/>
      <c r="D412" s="24"/>
      <c r="E412" s="12" t="s">
        <v>318</v>
      </c>
      <c r="F412" s="12"/>
      <c r="G412" s="11"/>
      <c r="H412" s="12" t="s">
        <v>318</v>
      </c>
      <c r="I412" s="207" t="s">
        <v>318</v>
      </c>
    </row>
    <row r="413" spans="1:9" x14ac:dyDescent="0.25">
      <c r="A413" s="129" t="s">
        <v>316</v>
      </c>
      <c r="B413" s="138" t="s">
        <v>340</v>
      </c>
      <c r="C413" s="24"/>
      <c r="D413" s="24"/>
      <c r="E413" s="12" t="s">
        <v>318</v>
      </c>
      <c r="F413" s="12"/>
      <c r="G413" s="11"/>
      <c r="H413" s="12" t="s">
        <v>318</v>
      </c>
      <c r="I413" s="207" t="s">
        <v>318</v>
      </c>
    </row>
    <row r="414" spans="1:9" x14ac:dyDescent="0.25">
      <c r="A414" s="129" t="s">
        <v>316</v>
      </c>
      <c r="B414" s="137" t="s">
        <v>341</v>
      </c>
      <c r="C414" s="24"/>
      <c r="D414" s="24"/>
      <c r="E414" s="12">
        <v>3350</v>
      </c>
      <c r="F414" s="12"/>
      <c r="G414" s="11"/>
      <c r="H414" s="139">
        <v>3854</v>
      </c>
      <c r="I414" s="12">
        <v>3503.9797100000005</v>
      </c>
    </row>
    <row r="415" spans="1:9" x14ac:dyDescent="0.25">
      <c r="A415" s="129" t="s">
        <v>316</v>
      </c>
      <c r="B415" s="137" t="s">
        <v>342</v>
      </c>
      <c r="C415" s="24"/>
      <c r="D415" s="24"/>
      <c r="E415" s="12">
        <v>3350</v>
      </c>
      <c r="F415" s="12"/>
      <c r="G415" s="11"/>
      <c r="H415" s="139">
        <v>3854</v>
      </c>
      <c r="I415" s="12">
        <v>3504</v>
      </c>
    </row>
    <row r="416" spans="1:9" x14ac:dyDescent="0.25">
      <c r="A416" s="129" t="s">
        <v>316</v>
      </c>
      <c r="B416" s="137" t="s">
        <v>343</v>
      </c>
      <c r="C416" s="24"/>
      <c r="D416" s="24"/>
      <c r="E416" s="12">
        <v>3350</v>
      </c>
      <c r="F416" s="12"/>
      <c r="G416" s="11"/>
      <c r="H416" s="139">
        <v>3854</v>
      </c>
      <c r="I416" s="12">
        <v>3504</v>
      </c>
    </row>
    <row r="417" spans="1:9" x14ac:dyDescent="0.25">
      <c r="A417" s="129" t="s">
        <v>316</v>
      </c>
      <c r="B417" s="14" t="s">
        <v>344</v>
      </c>
      <c r="C417" s="24"/>
      <c r="D417" s="24"/>
      <c r="E417" s="12">
        <v>3350</v>
      </c>
      <c r="F417" s="12"/>
      <c r="G417" s="11"/>
      <c r="H417" s="139">
        <v>3854</v>
      </c>
      <c r="I417" s="12">
        <v>3504</v>
      </c>
    </row>
    <row r="418" spans="1:9" x14ac:dyDescent="0.25">
      <c r="A418" s="129" t="s">
        <v>316</v>
      </c>
      <c r="B418" s="14" t="s">
        <v>345</v>
      </c>
      <c r="C418" s="24"/>
      <c r="D418" s="24"/>
      <c r="E418" s="12">
        <v>3350</v>
      </c>
      <c r="F418" s="12"/>
      <c r="G418" s="11"/>
      <c r="H418" s="139">
        <v>3854</v>
      </c>
      <c r="I418" s="12">
        <v>3504</v>
      </c>
    </row>
    <row r="419" spans="1:9" x14ac:dyDescent="0.25">
      <c r="A419" s="129" t="s">
        <v>316</v>
      </c>
      <c r="B419" s="14" t="s">
        <v>346</v>
      </c>
      <c r="C419" s="24"/>
      <c r="D419" s="24"/>
      <c r="E419" s="12">
        <v>3350</v>
      </c>
      <c r="F419" s="12"/>
      <c r="G419" s="11"/>
      <c r="H419" s="139">
        <v>3854</v>
      </c>
      <c r="I419" s="12">
        <v>3504</v>
      </c>
    </row>
    <row r="420" spans="1:9" x14ac:dyDescent="0.25">
      <c r="A420" s="129" t="s">
        <v>316</v>
      </c>
      <c r="B420" s="14" t="s">
        <v>347</v>
      </c>
      <c r="C420" s="24"/>
      <c r="D420" s="24"/>
      <c r="E420" s="12">
        <v>3350</v>
      </c>
      <c r="F420" s="12"/>
      <c r="G420" s="11"/>
      <c r="H420" s="139">
        <v>3854</v>
      </c>
      <c r="I420" s="12">
        <v>3504</v>
      </c>
    </row>
    <row r="421" spans="1:9" x14ac:dyDescent="0.25">
      <c r="A421" s="129" t="s">
        <v>316</v>
      </c>
      <c r="B421" s="14" t="s">
        <v>348</v>
      </c>
      <c r="C421" s="24"/>
      <c r="D421" s="24"/>
      <c r="E421" s="12">
        <v>3350</v>
      </c>
      <c r="F421" s="12"/>
      <c r="G421" s="11"/>
      <c r="H421" s="139">
        <v>3854</v>
      </c>
      <c r="I421" s="12">
        <v>3504</v>
      </c>
    </row>
    <row r="422" spans="1:9" x14ac:dyDescent="0.25">
      <c r="A422" s="129" t="s">
        <v>316</v>
      </c>
      <c r="B422" s="137" t="s">
        <v>349</v>
      </c>
      <c r="C422" s="24"/>
      <c r="D422" s="24"/>
      <c r="E422" s="12">
        <v>2963.4110000000005</v>
      </c>
      <c r="F422" s="12"/>
      <c r="G422" s="11"/>
      <c r="H422" s="139">
        <v>3260</v>
      </c>
      <c r="I422" s="204">
        <f t="shared" ref="I422:I425" si="5">E422*1.046</f>
        <v>3099.7279060000005</v>
      </c>
    </row>
    <row r="423" spans="1:9" x14ac:dyDescent="0.25">
      <c r="A423" s="129" t="s">
        <v>316</v>
      </c>
      <c r="B423" s="14" t="s">
        <v>350</v>
      </c>
      <c r="C423" s="24"/>
      <c r="D423" s="24"/>
      <c r="E423" s="12">
        <v>2963.4110000000005</v>
      </c>
      <c r="F423" s="12"/>
      <c r="G423" s="11"/>
      <c r="H423" s="139">
        <v>3260</v>
      </c>
      <c r="I423" s="204">
        <f t="shared" si="5"/>
        <v>3099.7279060000005</v>
      </c>
    </row>
    <row r="424" spans="1:9" x14ac:dyDescent="0.25">
      <c r="A424" s="129" t="s">
        <v>316</v>
      </c>
      <c r="B424" s="137" t="s">
        <v>351</v>
      </c>
      <c r="C424" s="24"/>
      <c r="D424" s="24"/>
      <c r="E424" s="12">
        <v>2963.4110000000005</v>
      </c>
      <c r="F424" s="12"/>
      <c r="G424" s="11"/>
      <c r="H424" s="139">
        <v>3260</v>
      </c>
      <c r="I424" s="204">
        <f t="shared" si="5"/>
        <v>3099.7279060000005</v>
      </c>
    </row>
    <row r="425" spans="1:9" x14ac:dyDescent="0.25">
      <c r="A425" s="129" t="s">
        <v>316</v>
      </c>
      <c r="B425" s="137" t="s">
        <v>352</v>
      </c>
      <c r="C425" s="24"/>
      <c r="D425" s="24"/>
      <c r="E425" s="12">
        <v>2963.4110000000005</v>
      </c>
      <c r="F425" s="12"/>
      <c r="G425" s="11"/>
      <c r="H425" s="139">
        <v>3260</v>
      </c>
      <c r="I425" s="204">
        <f t="shared" si="5"/>
        <v>3099.7279060000005</v>
      </c>
    </row>
    <row r="426" spans="1:9" x14ac:dyDescent="0.25">
      <c r="A426" s="129" t="s">
        <v>316</v>
      </c>
      <c r="B426" s="10" t="s">
        <v>353</v>
      </c>
      <c r="C426" s="24"/>
      <c r="D426" s="24"/>
      <c r="E426" s="12">
        <v>708.69700000000012</v>
      </c>
      <c r="F426" s="12"/>
      <c r="G426" s="11"/>
      <c r="H426" s="139">
        <v>780</v>
      </c>
      <c r="I426" s="204">
        <f>E426*1.046</f>
        <v>741.2970620000001</v>
      </c>
    </row>
    <row r="427" spans="1:9" x14ac:dyDescent="0.25">
      <c r="A427" s="129" t="s">
        <v>316</v>
      </c>
      <c r="B427" s="14" t="s">
        <v>353</v>
      </c>
      <c r="C427" s="24"/>
      <c r="D427" s="24"/>
      <c r="E427" s="12">
        <v>708.69700000000012</v>
      </c>
      <c r="F427" s="12"/>
      <c r="G427" s="11"/>
      <c r="H427" s="139">
        <v>780</v>
      </c>
      <c r="I427" s="204">
        <f t="shared" ref="I427:I437" si="6">E427*1.046</f>
        <v>741.2970620000001</v>
      </c>
    </row>
    <row r="428" spans="1:9" x14ac:dyDescent="0.25">
      <c r="A428" s="129" t="s">
        <v>316</v>
      </c>
      <c r="B428" s="14" t="s">
        <v>353</v>
      </c>
      <c r="C428" s="24"/>
      <c r="D428" s="24"/>
      <c r="E428" s="12">
        <v>708.69700000000012</v>
      </c>
      <c r="F428" s="12"/>
      <c r="G428" s="11"/>
      <c r="H428" s="139">
        <v>780</v>
      </c>
      <c r="I428" s="204">
        <f t="shared" si="6"/>
        <v>741.2970620000001</v>
      </c>
    </row>
    <row r="429" spans="1:9" x14ac:dyDescent="0.25">
      <c r="A429" s="129" t="s">
        <v>316</v>
      </c>
      <c r="B429" s="10" t="s">
        <v>353</v>
      </c>
      <c r="C429" s="24"/>
      <c r="D429" s="24"/>
      <c r="E429" s="12">
        <v>708.69700000000012</v>
      </c>
      <c r="F429" s="12"/>
      <c r="G429" s="11"/>
      <c r="H429" s="139">
        <v>780</v>
      </c>
      <c r="I429" s="204">
        <f t="shared" si="6"/>
        <v>741.2970620000001</v>
      </c>
    </row>
    <row r="430" spans="1:9" x14ac:dyDescent="0.25">
      <c r="A430" s="129" t="s">
        <v>316</v>
      </c>
      <c r="B430" s="138" t="s">
        <v>353</v>
      </c>
      <c r="C430" s="24"/>
      <c r="D430" s="24"/>
      <c r="E430" s="12">
        <v>708.69700000000012</v>
      </c>
      <c r="F430" s="12"/>
      <c r="G430" s="11"/>
      <c r="H430" s="139">
        <v>780</v>
      </c>
      <c r="I430" s="204">
        <f t="shared" si="6"/>
        <v>741.2970620000001</v>
      </c>
    </row>
    <row r="431" spans="1:9" x14ac:dyDescent="0.25">
      <c r="A431" s="129" t="s">
        <v>316</v>
      </c>
      <c r="B431" s="10" t="s">
        <v>353</v>
      </c>
      <c r="C431" s="24"/>
      <c r="D431" s="24"/>
      <c r="E431" s="12">
        <v>708.69700000000012</v>
      </c>
      <c r="F431" s="12"/>
      <c r="G431" s="11"/>
      <c r="H431" s="139">
        <v>780</v>
      </c>
      <c r="I431" s="204">
        <f t="shared" si="6"/>
        <v>741.2970620000001</v>
      </c>
    </row>
    <row r="432" spans="1:9" x14ac:dyDescent="0.25">
      <c r="A432" s="129" t="s">
        <v>316</v>
      </c>
      <c r="B432" s="10" t="s">
        <v>354</v>
      </c>
      <c r="C432" s="24"/>
      <c r="D432" s="24"/>
      <c r="E432" s="12">
        <v>273.82300000000004</v>
      </c>
      <c r="F432" s="12"/>
      <c r="G432" s="11"/>
      <c r="H432" s="139">
        <v>301</v>
      </c>
      <c r="I432" s="204">
        <f t="shared" si="6"/>
        <v>286.41885800000006</v>
      </c>
    </row>
    <row r="433" spans="1:9" x14ac:dyDescent="0.25">
      <c r="A433" s="129" t="s">
        <v>316</v>
      </c>
      <c r="B433" s="10" t="s">
        <v>354</v>
      </c>
      <c r="C433" s="24"/>
      <c r="D433" s="24"/>
      <c r="E433" s="12">
        <v>273.82300000000004</v>
      </c>
      <c r="F433" s="12"/>
      <c r="G433" s="11"/>
      <c r="H433" s="139">
        <v>301</v>
      </c>
      <c r="I433" s="204">
        <f t="shared" si="6"/>
        <v>286.41885800000006</v>
      </c>
    </row>
    <row r="434" spans="1:9" x14ac:dyDescent="0.25">
      <c r="A434" s="129" t="s">
        <v>316</v>
      </c>
      <c r="B434" s="10" t="s">
        <v>354</v>
      </c>
      <c r="C434" s="24"/>
      <c r="D434" s="24"/>
      <c r="E434" s="12">
        <v>273.82300000000004</v>
      </c>
      <c r="F434" s="12"/>
      <c r="G434" s="11"/>
      <c r="H434" s="139">
        <v>301</v>
      </c>
      <c r="I434" s="204">
        <f t="shared" si="6"/>
        <v>286.41885800000006</v>
      </c>
    </row>
    <row r="435" spans="1:9" x14ac:dyDescent="0.25">
      <c r="A435" s="129" t="s">
        <v>316</v>
      </c>
      <c r="B435" s="138" t="s">
        <v>354</v>
      </c>
      <c r="C435" s="24"/>
      <c r="D435" s="24"/>
      <c r="E435" s="12">
        <v>273.82300000000004</v>
      </c>
      <c r="F435" s="12"/>
      <c r="G435" s="11"/>
      <c r="H435" s="139">
        <v>301</v>
      </c>
      <c r="I435" s="204">
        <f t="shared" si="6"/>
        <v>286.41885800000006</v>
      </c>
    </row>
    <row r="436" spans="1:9" x14ac:dyDescent="0.25">
      <c r="A436" s="129" t="s">
        <v>316</v>
      </c>
      <c r="B436" s="138" t="s">
        <v>354</v>
      </c>
      <c r="C436" s="24"/>
      <c r="D436" s="24"/>
      <c r="E436" s="12">
        <v>273.82300000000004</v>
      </c>
      <c r="F436" s="12"/>
      <c r="G436" s="11"/>
      <c r="H436" s="139">
        <v>301</v>
      </c>
      <c r="I436" s="204">
        <f t="shared" si="6"/>
        <v>286.41885800000006</v>
      </c>
    </row>
    <row r="437" spans="1:9" x14ac:dyDescent="0.25">
      <c r="A437" s="129" t="s">
        <v>316</v>
      </c>
      <c r="B437" s="138" t="s">
        <v>354</v>
      </c>
      <c r="C437" s="24"/>
      <c r="D437" s="24"/>
      <c r="E437" s="12">
        <v>273.82300000000004</v>
      </c>
      <c r="F437" s="12"/>
      <c r="G437" s="11"/>
      <c r="H437" s="139">
        <v>301</v>
      </c>
      <c r="I437" s="204">
        <f t="shared" si="6"/>
        <v>286.41885800000006</v>
      </c>
    </row>
    <row r="438" spans="1:9" x14ac:dyDescent="0.25">
      <c r="A438" s="129" t="s">
        <v>316</v>
      </c>
      <c r="B438" s="10" t="s">
        <v>355</v>
      </c>
      <c r="C438" s="24"/>
      <c r="D438" s="24"/>
      <c r="E438" s="12" t="s">
        <v>356</v>
      </c>
      <c r="F438" s="12"/>
      <c r="G438" s="11"/>
      <c r="H438" s="139" t="s">
        <v>356</v>
      </c>
      <c r="I438" s="208" t="s">
        <v>356</v>
      </c>
    </row>
    <row r="439" spans="1:9" x14ac:dyDescent="0.25">
      <c r="A439" s="129" t="s">
        <v>316</v>
      </c>
      <c r="B439" s="140" t="s">
        <v>357</v>
      </c>
      <c r="C439" s="24"/>
      <c r="D439" s="24"/>
      <c r="E439" s="12" t="s">
        <v>318</v>
      </c>
      <c r="F439" s="12"/>
      <c r="G439" s="11"/>
      <c r="H439" s="139" t="s">
        <v>318</v>
      </c>
      <c r="I439" s="208" t="s">
        <v>318</v>
      </c>
    </row>
    <row r="440" spans="1:9" x14ac:dyDescent="0.25">
      <c r="A440" s="129" t="s">
        <v>316</v>
      </c>
      <c r="B440" s="140" t="s">
        <v>358</v>
      </c>
      <c r="C440" s="24"/>
      <c r="D440" s="24"/>
      <c r="E440" s="12" t="s">
        <v>318</v>
      </c>
      <c r="F440" s="12"/>
      <c r="G440" s="11"/>
      <c r="H440" s="139" t="s">
        <v>318</v>
      </c>
      <c r="I440" s="208" t="s">
        <v>318</v>
      </c>
    </row>
    <row r="441" spans="1:9" x14ac:dyDescent="0.25">
      <c r="A441" s="129" t="s">
        <v>316</v>
      </c>
      <c r="B441" s="138" t="s">
        <v>359</v>
      </c>
      <c r="C441" s="24"/>
      <c r="D441" s="24"/>
      <c r="E441" s="12" t="s">
        <v>318</v>
      </c>
      <c r="F441" s="12"/>
      <c r="G441" s="11"/>
      <c r="H441" s="139" t="s">
        <v>318</v>
      </c>
      <c r="I441" s="208" t="s">
        <v>318</v>
      </c>
    </row>
    <row r="442" spans="1:9" x14ac:dyDescent="0.25">
      <c r="A442" s="129" t="s">
        <v>316</v>
      </c>
      <c r="B442" s="138" t="s">
        <v>360</v>
      </c>
      <c r="C442" s="24"/>
      <c r="D442" s="24"/>
      <c r="E442" s="12" t="s">
        <v>318</v>
      </c>
      <c r="F442" s="12"/>
      <c r="G442" s="11"/>
      <c r="H442" s="139" t="s">
        <v>318</v>
      </c>
      <c r="I442" s="208" t="s">
        <v>318</v>
      </c>
    </row>
    <row r="443" spans="1:9" x14ac:dyDescent="0.25">
      <c r="A443" s="129" t="s">
        <v>316</v>
      </c>
      <c r="B443" s="138" t="s">
        <v>361</v>
      </c>
      <c r="C443" s="24"/>
      <c r="D443" s="24"/>
      <c r="E443" s="12" t="s">
        <v>318</v>
      </c>
      <c r="F443" s="12"/>
      <c r="G443" s="11"/>
      <c r="H443" s="139" t="s">
        <v>318</v>
      </c>
      <c r="I443" s="208" t="s">
        <v>318</v>
      </c>
    </row>
    <row r="444" spans="1:9" x14ac:dyDescent="0.25">
      <c r="A444" s="129" t="s">
        <v>316</v>
      </c>
      <c r="B444" s="138" t="s">
        <v>361</v>
      </c>
      <c r="C444" s="24"/>
      <c r="D444" s="24"/>
      <c r="E444" s="12" t="s">
        <v>318</v>
      </c>
      <c r="F444" s="12"/>
      <c r="G444" s="11"/>
      <c r="H444" s="139" t="s">
        <v>318</v>
      </c>
      <c r="I444" s="208" t="s">
        <v>318</v>
      </c>
    </row>
    <row r="445" spans="1:9" x14ac:dyDescent="0.25">
      <c r="A445" s="129" t="s">
        <v>316</v>
      </c>
      <c r="B445" s="138" t="s">
        <v>361</v>
      </c>
      <c r="C445" s="24"/>
      <c r="D445" s="24"/>
      <c r="E445" s="12" t="s">
        <v>318</v>
      </c>
      <c r="F445" s="12"/>
      <c r="G445" s="11"/>
      <c r="H445" s="139" t="s">
        <v>318</v>
      </c>
      <c r="I445" s="208" t="s">
        <v>318</v>
      </c>
    </row>
    <row r="446" spans="1:9" x14ac:dyDescent="0.25">
      <c r="A446" s="129" t="s">
        <v>316</v>
      </c>
      <c r="B446" s="138" t="s">
        <v>362</v>
      </c>
      <c r="C446" s="24"/>
      <c r="D446" s="24"/>
      <c r="E446" s="12" t="s">
        <v>318</v>
      </c>
      <c r="F446" s="12"/>
      <c r="G446" s="11"/>
      <c r="H446" s="139" t="s">
        <v>318</v>
      </c>
      <c r="I446" s="208" t="s">
        <v>318</v>
      </c>
    </row>
    <row r="447" spans="1:9" x14ac:dyDescent="0.25">
      <c r="A447" s="129" t="s">
        <v>316</v>
      </c>
      <c r="B447" s="10" t="s">
        <v>363</v>
      </c>
      <c r="C447" s="24"/>
      <c r="D447" s="24"/>
      <c r="E447" s="12" t="s">
        <v>318</v>
      </c>
      <c r="F447" s="12"/>
      <c r="G447" s="11"/>
      <c r="H447" s="139" t="s">
        <v>318</v>
      </c>
      <c r="I447" s="208" t="s">
        <v>318</v>
      </c>
    </row>
    <row r="448" spans="1:9" x14ac:dyDescent="0.25">
      <c r="A448" s="129" t="s">
        <v>316</v>
      </c>
      <c r="B448" s="10" t="s">
        <v>364</v>
      </c>
      <c r="C448" s="24"/>
      <c r="D448" s="24"/>
      <c r="E448" s="12" t="s">
        <v>318</v>
      </c>
      <c r="F448" s="12"/>
      <c r="G448" s="11"/>
      <c r="H448" s="139" t="s">
        <v>318</v>
      </c>
      <c r="I448" s="208" t="s">
        <v>318</v>
      </c>
    </row>
    <row r="449" spans="1:9" x14ac:dyDescent="0.25">
      <c r="A449" s="129" t="s">
        <v>316</v>
      </c>
      <c r="B449" s="10" t="s">
        <v>115</v>
      </c>
      <c r="C449" s="24"/>
      <c r="D449" s="24"/>
      <c r="E449" s="12" t="s">
        <v>318</v>
      </c>
      <c r="F449" s="12"/>
      <c r="G449" s="11"/>
      <c r="H449" s="139" t="s">
        <v>318</v>
      </c>
      <c r="I449" s="208" t="s">
        <v>318</v>
      </c>
    </row>
    <row r="450" spans="1:9" x14ac:dyDescent="0.25">
      <c r="A450" s="129" t="s">
        <v>316</v>
      </c>
      <c r="B450" s="138" t="s">
        <v>365</v>
      </c>
      <c r="C450" s="24"/>
      <c r="D450" s="24"/>
      <c r="E450" s="12" t="s">
        <v>356</v>
      </c>
      <c r="F450" s="12"/>
      <c r="G450" s="11"/>
      <c r="H450" s="139" t="s">
        <v>356</v>
      </c>
      <c r="I450" s="208" t="s">
        <v>356</v>
      </c>
    </row>
    <row r="451" spans="1:9" x14ac:dyDescent="0.25">
      <c r="A451" s="129" t="s">
        <v>316</v>
      </c>
      <c r="B451" s="141" t="s">
        <v>366</v>
      </c>
      <c r="C451" s="24"/>
      <c r="D451" s="24"/>
      <c r="E451" s="12" t="s">
        <v>318</v>
      </c>
      <c r="F451" s="12"/>
      <c r="G451" s="11"/>
      <c r="H451" s="139" t="s">
        <v>318</v>
      </c>
      <c r="I451" s="208" t="s">
        <v>318</v>
      </c>
    </row>
    <row r="452" spans="1:9" x14ac:dyDescent="0.25">
      <c r="A452" s="129" t="s">
        <v>316</v>
      </c>
      <c r="B452" s="140" t="s">
        <v>367</v>
      </c>
      <c r="C452" s="24"/>
      <c r="D452" s="24"/>
      <c r="E452" s="12" t="s">
        <v>318</v>
      </c>
      <c r="F452" s="12"/>
      <c r="G452" s="11"/>
      <c r="H452" s="139" t="s">
        <v>318</v>
      </c>
      <c r="I452" s="208" t="s">
        <v>318</v>
      </c>
    </row>
    <row r="453" spans="1:9" x14ac:dyDescent="0.25">
      <c r="A453" s="129" t="s">
        <v>316</v>
      </c>
      <c r="B453" s="140" t="s">
        <v>368</v>
      </c>
      <c r="C453" s="24"/>
      <c r="D453" s="24"/>
      <c r="E453" s="12" t="s">
        <v>318</v>
      </c>
      <c r="F453" s="12"/>
      <c r="G453" s="11"/>
      <c r="H453" s="139" t="s">
        <v>318</v>
      </c>
      <c r="I453" s="208" t="s">
        <v>318</v>
      </c>
    </row>
    <row r="454" spans="1:9" x14ac:dyDescent="0.25">
      <c r="A454" s="129" t="s">
        <v>316</v>
      </c>
      <c r="B454" s="141" t="s">
        <v>369</v>
      </c>
      <c r="C454" s="24"/>
      <c r="D454" s="24"/>
      <c r="E454" s="12" t="s">
        <v>318</v>
      </c>
      <c r="F454" s="12"/>
      <c r="G454" s="11"/>
      <c r="H454" s="139" t="s">
        <v>318</v>
      </c>
      <c r="I454" s="208" t="s">
        <v>318</v>
      </c>
    </row>
    <row r="455" spans="1:9" x14ac:dyDescent="0.25">
      <c r="A455" s="129" t="s">
        <v>316</v>
      </c>
      <c r="B455" s="140" t="s">
        <v>370</v>
      </c>
      <c r="C455" s="24"/>
      <c r="D455" s="24"/>
      <c r="E455" s="12" t="s">
        <v>318</v>
      </c>
      <c r="F455" s="12"/>
      <c r="G455" s="11"/>
      <c r="H455" s="139" t="s">
        <v>318</v>
      </c>
      <c r="I455" s="208" t="s">
        <v>318</v>
      </c>
    </row>
    <row r="456" spans="1:9" x14ac:dyDescent="0.25">
      <c r="A456" s="129" t="s">
        <v>316</v>
      </c>
      <c r="B456" s="10" t="s">
        <v>371</v>
      </c>
      <c r="C456" s="24"/>
      <c r="D456" s="24"/>
      <c r="E456" s="12" t="s">
        <v>318</v>
      </c>
      <c r="F456" s="12"/>
      <c r="G456" s="11"/>
      <c r="H456" s="139" t="s">
        <v>318</v>
      </c>
      <c r="I456" s="208" t="s">
        <v>318</v>
      </c>
    </row>
    <row r="457" spans="1:9" x14ac:dyDescent="0.25">
      <c r="A457" s="129" t="s">
        <v>316</v>
      </c>
      <c r="B457" s="10" t="s">
        <v>372</v>
      </c>
      <c r="C457" s="24"/>
      <c r="D457" s="24"/>
      <c r="E457" s="12" t="s">
        <v>318</v>
      </c>
      <c r="F457" s="12"/>
      <c r="G457" s="11"/>
      <c r="H457" s="139" t="s">
        <v>318</v>
      </c>
      <c r="I457" s="208" t="s">
        <v>318</v>
      </c>
    </row>
    <row r="458" spans="1:9" x14ac:dyDescent="0.25">
      <c r="A458" s="129" t="s">
        <v>316</v>
      </c>
      <c r="B458" s="137" t="s">
        <v>373</v>
      </c>
      <c r="C458" s="24"/>
      <c r="D458" s="24"/>
      <c r="E458" s="12" t="s">
        <v>318</v>
      </c>
      <c r="F458" s="12"/>
      <c r="G458" s="11"/>
      <c r="H458" s="139" t="s">
        <v>318</v>
      </c>
      <c r="I458" s="208" t="s">
        <v>318</v>
      </c>
    </row>
    <row r="459" spans="1:9" x14ac:dyDescent="0.25">
      <c r="A459" s="129" t="s">
        <v>316</v>
      </c>
      <c r="B459" s="137" t="s">
        <v>374</v>
      </c>
      <c r="C459" s="24"/>
      <c r="D459" s="24"/>
      <c r="E459" s="12" t="s">
        <v>318</v>
      </c>
      <c r="F459" s="12"/>
      <c r="G459" s="11"/>
      <c r="H459" s="139" t="s">
        <v>318</v>
      </c>
      <c r="I459" s="208" t="s">
        <v>318</v>
      </c>
    </row>
    <row r="460" spans="1:9" x14ac:dyDescent="0.25">
      <c r="A460" s="129" t="s">
        <v>316</v>
      </c>
      <c r="B460" s="137" t="s">
        <v>375</v>
      </c>
      <c r="C460" s="24"/>
      <c r="D460" s="24"/>
      <c r="E460" s="12">
        <v>104.78600000000002</v>
      </c>
      <c r="F460" s="12"/>
      <c r="G460" s="11"/>
      <c r="H460" s="139">
        <v>110</v>
      </c>
      <c r="I460" s="202">
        <f>E460*1.046</f>
        <v>109.60615600000003</v>
      </c>
    </row>
    <row r="461" spans="1:9" x14ac:dyDescent="0.25">
      <c r="A461" s="129" t="s">
        <v>316</v>
      </c>
      <c r="B461" s="138" t="s">
        <v>376</v>
      </c>
      <c r="C461" s="24"/>
      <c r="D461" s="24"/>
      <c r="E461" s="12" t="s">
        <v>318</v>
      </c>
      <c r="F461" s="12"/>
      <c r="G461" s="11"/>
      <c r="H461" s="139" t="s">
        <v>318</v>
      </c>
      <c r="I461" s="204" t="s">
        <v>318</v>
      </c>
    </row>
    <row r="462" spans="1:9" x14ac:dyDescent="0.25">
      <c r="A462" s="129" t="s">
        <v>316</v>
      </c>
      <c r="B462" s="138" t="s">
        <v>377</v>
      </c>
      <c r="C462" s="24"/>
      <c r="D462" s="24"/>
      <c r="E462" s="12" t="s">
        <v>318</v>
      </c>
      <c r="F462" s="12"/>
      <c r="G462" s="11"/>
      <c r="H462" s="139" t="s">
        <v>318</v>
      </c>
      <c r="I462" s="204" t="s">
        <v>318</v>
      </c>
    </row>
    <row r="463" spans="1:9" x14ac:dyDescent="0.25">
      <c r="A463" s="129" t="s">
        <v>316</v>
      </c>
      <c r="B463" s="138" t="s">
        <v>378</v>
      </c>
      <c r="C463" s="24"/>
      <c r="D463" s="24"/>
      <c r="E463" s="12" t="s">
        <v>318</v>
      </c>
      <c r="F463" s="12"/>
      <c r="G463" s="11"/>
      <c r="H463" s="139" t="s">
        <v>318</v>
      </c>
      <c r="I463" s="204" t="s">
        <v>318</v>
      </c>
    </row>
    <row r="464" spans="1:9" x14ac:dyDescent="0.25">
      <c r="A464" s="129" t="s">
        <v>316</v>
      </c>
      <c r="B464" s="138" t="s">
        <v>379</v>
      </c>
      <c r="C464" s="24"/>
      <c r="D464" s="24"/>
      <c r="E464" s="12" t="s">
        <v>318</v>
      </c>
      <c r="F464" s="12"/>
      <c r="G464" s="11"/>
      <c r="H464" s="139" t="s">
        <v>318</v>
      </c>
      <c r="I464" s="204" t="s">
        <v>318</v>
      </c>
    </row>
    <row r="465" spans="1:9" x14ac:dyDescent="0.25">
      <c r="A465" s="129" t="s">
        <v>316</v>
      </c>
      <c r="B465" s="10" t="s">
        <v>380</v>
      </c>
      <c r="C465" s="24"/>
      <c r="D465" s="24"/>
      <c r="E465" s="12" t="s">
        <v>318</v>
      </c>
      <c r="F465" s="12"/>
      <c r="G465" s="11"/>
      <c r="H465" s="139" t="s">
        <v>318</v>
      </c>
      <c r="I465" s="204" t="s">
        <v>318</v>
      </c>
    </row>
    <row r="466" spans="1:9" x14ac:dyDescent="0.25">
      <c r="A466" s="129" t="s">
        <v>316</v>
      </c>
      <c r="B466" s="10" t="s">
        <v>381</v>
      </c>
      <c r="C466" s="24"/>
      <c r="D466" s="24"/>
      <c r="E466" s="12" t="s">
        <v>318</v>
      </c>
      <c r="F466" s="12"/>
      <c r="G466" s="11"/>
      <c r="H466" s="139" t="s">
        <v>318</v>
      </c>
      <c r="I466" s="204" t="s">
        <v>318</v>
      </c>
    </row>
    <row r="467" spans="1:9" x14ac:dyDescent="0.25">
      <c r="A467" s="129" t="s">
        <v>316</v>
      </c>
      <c r="B467" s="10" t="s">
        <v>382</v>
      </c>
      <c r="C467" s="24"/>
      <c r="D467" s="24"/>
      <c r="E467" s="12" t="s">
        <v>318</v>
      </c>
      <c r="F467" s="12"/>
      <c r="G467" s="11"/>
      <c r="H467" s="139" t="s">
        <v>318</v>
      </c>
      <c r="I467" s="204" t="s">
        <v>318</v>
      </c>
    </row>
    <row r="468" spans="1:9" x14ac:dyDescent="0.25">
      <c r="A468" s="129" t="s">
        <v>316</v>
      </c>
      <c r="B468" s="141" t="s">
        <v>381</v>
      </c>
      <c r="C468" s="24"/>
      <c r="D468" s="24"/>
      <c r="E468" s="12" t="s">
        <v>318</v>
      </c>
      <c r="F468" s="12"/>
      <c r="G468" s="11"/>
      <c r="H468" s="139" t="s">
        <v>318</v>
      </c>
      <c r="I468" s="204" t="s">
        <v>318</v>
      </c>
    </row>
    <row r="469" spans="1:9" x14ac:dyDescent="0.25">
      <c r="A469" s="129" t="s">
        <v>316</v>
      </c>
      <c r="B469" s="141" t="s">
        <v>381</v>
      </c>
      <c r="C469" s="24"/>
      <c r="D469" s="24"/>
      <c r="E469" s="12" t="s">
        <v>318</v>
      </c>
      <c r="F469" s="12"/>
      <c r="G469" s="11"/>
      <c r="H469" s="139" t="s">
        <v>318</v>
      </c>
      <c r="I469" s="204" t="s">
        <v>318</v>
      </c>
    </row>
    <row r="470" spans="1:9" x14ac:dyDescent="0.25">
      <c r="A470" s="129" t="s">
        <v>316</v>
      </c>
      <c r="B470" s="10" t="s">
        <v>383</v>
      </c>
      <c r="C470" s="24"/>
      <c r="D470" s="24"/>
      <c r="E470" s="12" t="s">
        <v>318</v>
      </c>
      <c r="F470" s="12"/>
      <c r="G470" s="11"/>
      <c r="H470" s="139" t="s">
        <v>318</v>
      </c>
      <c r="I470" s="204" t="s">
        <v>318</v>
      </c>
    </row>
    <row r="471" spans="1:9" x14ac:dyDescent="0.25">
      <c r="A471" s="129" t="s">
        <v>316</v>
      </c>
      <c r="B471" s="138" t="s">
        <v>384</v>
      </c>
      <c r="C471" s="24"/>
      <c r="D471" s="24"/>
      <c r="E471" s="12" t="s">
        <v>318</v>
      </c>
      <c r="F471" s="12"/>
      <c r="G471" s="11"/>
      <c r="H471" s="139" t="s">
        <v>318</v>
      </c>
      <c r="I471" s="204" t="s">
        <v>318</v>
      </c>
    </row>
    <row r="472" spans="1:9" x14ac:dyDescent="0.25">
      <c r="A472" s="129" t="s">
        <v>316</v>
      </c>
      <c r="B472" s="138" t="s">
        <v>385</v>
      </c>
      <c r="C472" s="24"/>
      <c r="D472" s="24"/>
      <c r="E472" s="12" t="s">
        <v>318</v>
      </c>
      <c r="F472" s="12"/>
      <c r="G472" s="11"/>
      <c r="H472" s="139" t="s">
        <v>318</v>
      </c>
      <c r="I472" s="204" t="s">
        <v>318</v>
      </c>
    </row>
    <row r="473" spans="1:9" x14ac:dyDescent="0.25">
      <c r="A473" s="129" t="s">
        <v>316</v>
      </c>
      <c r="B473" s="138" t="s">
        <v>386</v>
      </c>
      <c r="C473" s="24"/>
      <c r="D473" s="24"/>
      <c r="E473" s="12" t="s">
        <v>318</v>
      </c>
      <c r="F473" s="12"/>
      <c r="G473" s="11"/>
      <c r="H473" s="139" t="s">
        <v>318</v>
      </c>
      <c r="I473" s="204" t="s">
        <v>318</v>
      </c>
    </row>
    <row r="474" spans="1:9" x14ac:dyDescent="0.25">
      <c r="A474" s="129" t="s">
        <v>316</v>
      </c>
      <c r="B474" s="140" t="s">
        <v>387</v>
      </c>
      <c r="C474" s="24"/>
      <c r="D474" s="24"/>
      <c r="E474" s="12" t="s">
        <v>318</v>
      </c>
      <c r="F474" s="12"/>
      <c r="G474" s="11"/>
      <c r="H474" s="139" t="s">
        <v>318</v>
      </c>
      <c r="I474" s="204" t="s">
        <v>318</v>
      </c>
    </row>
    <row r="475" spans="1:9" x14ac:dyDescent="0.25">
      <c r="A475" s="129" t="s">
        <v>316</v>
      </c>
      <c r="B475" s="10"/>
      <c r="C475" s="24"/>
      <c r="D475" s="24"/>
      <c r="E475" s="12"/>
      <c r="F475" s="12"/>
      <c r="G475" s="11"/>
      <c r="H475" s="139"/>
    </row>
    <row r="476" spans="1:9" x14ac:dyDescent="0.25">
      <c r="A476" s="129" t="s">
        <v>316</v>
      </c>
      <c r="B476" s="142" t="s">
        <v>388</v>
      </c>
      <c r="C476" s="24"/>
      <c r="D476" s="24"/>
      <c r="E476" s="12"/>
      <c r="F476" s="12"/>
      <c r="G476" s="11"/>
      <c r="H476" s="139"/>
    </row>
    <row r="477" spans="1:9" x14ac:dyDescent="0.25">
      <c r="A477" s="129"/>
      <c r="B477" s="142" t="s">
        <v>389</v>
      </c>
      <c r="C477" s="24"/>
      <c r="D477" s="24"/>
      <c r="E477" s="12"/>
      <c r="F477" s="12"/>
      <c r="G477" s="11"/>
      <c r="H477" s="139"/>
    </row>
    <row r="478" spans="1:9" x14ac:dyDescent="0.25">
      <c r="A478" s="129"/>
      <c r="B478" s="142" t="s">
        <v>390</v>
      </c>
      <c r="C478" s="24"/>
      <c r="D478" s="24"/>
      <c r="E478" s="12"/>
      <c r="F478" s="12"/>
      <c r="G478" s="11"/>
      <c r="H478" s="139"/>
    </row>
    <row r="479" spans="1:9" x14ac:dyDescent="0.25">
      <c r="A479" s="129"/>
      <c r="B479" s="143"/>
      <c r="C479" s="24"/>
      <c r="D479" s="24"/>
      <c r="E479" s="12"/>
      <c r="F479" s="12"/>
      <c r="G479" s="11"/>
      <c r="H479" s="139"/>
    </row>
    <row r="480" spans="1:9" x14ac:dyDescent="0.25">
      <c r="A480" s="129" t="s">
        <v>316</v>
      </c>
      <c r="B480" s="10" t="s">
        <v>392</v>
      </c>
      <c r="C480" s="24"/>
      <c r="D480" s="24"/>
      <c r="E480" s="12">
        <v>3140.5550000000003</v>
      </c>
      <c r="F480" s="12"/>
      <c r="G480" s="11"/>
      <c r="H480" s="139">
        <v>3500</v>
      </c>
      <c r="I480" s="204">
        <f>E480*1.046</f>
        <v>3285.0205300000002</v>
      </c>
    </row>
    <row r="481" spans="1:9" x14ac:dyDescent="0.25">
      <c r="A481" s="129" t="s">
        <v>316</v>
      </c>
      <c r="B481" s="10" t="s">
        <v>392</v>
      </c>
      <c r="C481" s="24"/>
      <c r="D481" s="24"/>
      <c r="E481" s="12">
        <v>3140.5550000000003</v>
      </c>
      <c r="F481" s="12"/>
      <c r="G481" s="11"/>
      <c r="H481" s="139">
        <v>3500</v>
      </c>
      <c r="I481" s="204">
        <f t="shared" ref="I481:I513" si="7">E481*1.046</f>
        <v>3285.0205300000002</v>
      </c>
    </row>
    <row r="482" spans="1:9" x14ac:dyDescent="0.25">
      <c r="A482" s="129" t="s">
        <v>316</v>
      </c>
      <c r="B482" s="10" t="s">
        <v>392</v>
      </c>
      <c r="C482" s="24"/>
      <c r="D482" s="24"/>
      <c r="E482" s="12">
        <v>3140.5550000000003</v>
      </c>
      <c r="F482" s="12"/>
      <c r="G482" s="11"/>
      <c r="H482" s="139">
        <v>3500</v>
      </c>
      <c r="I482" s="204">
        <f t="shared" si="7"/>
        <v>3285.0205300000002</v>
      </c>
    </row>
    <row r="483" spans="1:9" x14ac:dyDescent="0.25">
      <c r="A483" s="129" t="s">
        <v>316</v>
      </c>
      <c r="B483" s="10" t="s">
        <v>392</v>
      </c>
      <c r="C483" s="24"/>
      <c r="D483" s="24"/>
      <c r="E483" s="12">
        <v>3140.5550000000003</v>
      </c>
      <c r="F483" s="12"/>
      <c r="G483" s="11"/>
      <c r="H483" s="139">
        <v>3500</v>
      </c>
      <c r="I483" s="204">
        <f t="shared" si="7"/>
        <v>3285.0205300000002</v>
      </c>
    </row>
    <row r="484" spans="1:9" x14ac:dyDescent="0.25">
      <c r="A484" s="129" t="s">
        <v>316</v>
      </c>
      <c r="B484" s="10" t="s">
        <v>392</v>
      </c>
      <c r="C484" s="24"/>
      <c r="D484" s="24"/>
      <c r="E484" s="12">
        <v>3140.5550000000003</v>
      </c>
      <c r="F484" s="12"/>
      <c r="G484" s="11"/>
      <c r="H484" s="139">
        <v>3500</v>
      </c>
      <c r="I484" s="204">
        <f t="shared" si="7"/>
        <v>3285.0205300000002</v>
      </c>
    </row>
    <row r="485" spans="1:9" x14ac:dyDescent="0.25">
      <c r="A485" s="129" t="s">
        <v>316</v>
      </c>
      <c r="B485" s="10" t="s">
        <v>392</v>
      </c>
      <c r="C485" s="24"/>
      <c r="D485" s="24"/>
      <c r="E485" s="12">
        <v>3140.5550000000003</v>
      </c>
      <c r="F485" s="12"/>
      <c r="G485" s="11"/>
      <c r="H485" s="139">
        <v>3500</v>
      </c>
      <c r="I485" s="204">
        <f t="shared" si="7"/>
        <v>3285.0205300000002</v>
      </c>
    </row>
    <row r="486" spans="1:9" x14ac:dyDescent="0.25">
      <c r="A486" s="129" t="s">
        <v>316</v>
      </c>
      <c r="B486" s="10" t="s">
        <v>392</v>
      </c>
      <c r="C486" s="24"/>
      <c r="D486" s="24"/>
      <c r="E486" s="12">
        <v>3140.5550000000003</v>
      </c>
      <c r="F486" s="12"/>
      <c r="G486" s="11"/>
      <c r="H486" s="139">
        <v>3500</v>
      </c>
      <c r="I486" s="204">
        <f t="shared" si="7"/>
        <v>3285.0205300000002</v>
      </c>
    </row>
    <row r="487" spans="1:9" x14ac:dyDescent="0.25">
      <c r="A487" s="129" t="s">
        <v>316</v>
      </c>
      <c r="B487" s="10" t="s">
        <v>392</v>
      </c>
      <c r="C487" s="24"/>
      <c r="D487" s="24"/>
      <c r="E487" s="12">
        <v>3140.5550000000003</v>
      </c>
      <c r="F487" s="12"/>
      <c r="G487" s="11"/>
      <c r="H487" s="139">
        <v>3500</v>
      </c>
      <c r="I487" s="204">
        <f t="shared" si="7"/>
        <v>3285.0205300000002</v>
      </c>
    </row>
    <row r="488" spans="1:9" x14ac:dyDescent="0.25">
      <c r="A488" s="129" t="s">
        <v>316</v>
      </c>
      <c r="B488" s="10" t="s">
        <v>392</v>
      </c>
      <c r="C488" s="24"/>
      <c r="D488" s="24"/>
      <c r="E488" s="12">
        <v>3140.5550000000003</v>
      </c>
      <c r="F488" s="12"/>
      <c r="G488" s="11"/>
      <c r="H488" s="139">
        <v>3500</v>
      </c>
      <c r="I488" s="204">
        <f t="shared" si="7"/>
        <v>3285.0205300000002</v>
      </c>
    </row>
    <row r="489" spans="1:9" x14ac:dyDescent="0.25">
      <c r="A489" s="129" t="s">
        <v>316</v>
      </c>
      <c r="B489" s="138" t="s">
        <v>392</v>
      </c>
      <c r="C489" s="24"/>
      <c r="D489" s="24"/>
      <c r="E489" s="12">
        <v>3140.5550000000003</v>
      </c>
      <c r="F489" s="12"/>
      <c r="G489" s="11"/>
      <c r="H489" s="139">
        <v>3500</v>
      </c>
      <c r="I489" s="204">
        <f t="shared" si="7"/>
        <v>3285.0205300000002</v>
      </c>
    </row>
    <row r="490" spans="1:9" x14ac:dyDescent="0.25">
      <c r="A490" s="129" t="s">
        <v>316</v>
      </c>
      <c r="B490" s="10" t="s">
        <v>392</v>
      </c>
      <c r="C490" s="24"/>
      <c r="D490" s="24"/>
      <c r="E490" s="12">
        <v>3140.5550000000003</v>
      </c>
      <c r="F490" s="12"/>
      <c r="G490" s="11"/>
      <c r="H490" s="139">
        <v>3500</v>
      </c>
      <c r="I490" s="204">
        <f t="shared" si="7"/>
        <v>3285.0205300000002</v>
      </c>
    </row>
    <row r="491" spans="1:9" x14ac:dyDescent="0.25">
      <c r="A491" s="129" t="s">
        <v>316</v>
      </c>
      <c r="B491" s="10" t="s">
        <v>392</v>
      </c>
      <c r="C491" s="24"/>
      <c r="D491" s="24"/>
      <c r="E491" s="12">
        <v>3140.5550000000003</v>
      </c>
      <c r="F491" s="12"/>
      <c r="G491" s="11"/>
      <c r="H491" s="139">
        <v>3500</v>
      </c>
      <c r="I491" s="204">
        <f t="shared" si="7"/>
        <v>3285.0205300000002</v>
      </c>
    </row>
    <row r="492" spans="1:9" x14ac:dyDescent="0.25">
      <c r="A492" s="129" t="s">
        <v>316</v>
      </c>
      <c r="B492" s="138" t="s">
        <v>392</v>
      </c>
      <c r="C492" s="24"/>
      <c r="D492" s="24"/>
      <c r="E492" s="12">
        <v>3140.5550000000003</v>
      </c>
      <c r="F492" s="12"/>
      <c r="G492" s="11"/>
      <c r="H492" s="139">
        <v>3500</v>
      </c>
      <c r="I492" s="204">
        <f t="shared" si="7"/>
        <v>3285.0205300000002</v>
      </c>
    </row>
    <row r="493" spans="1:9" x14ac:dyDescent="0.25">
      <c r="A493" s="129" t="s">
        <v>316</v>
      </c>
      <c r="B493" s="138" t="s">
        <v>393</v>
      </c>
      <c r="C493" s="24"/>
      <c r="D493" s="24"/>
      <c r="E493" s="12">
        <v>3140.5550000000003</v>
      </c>
      <c r="F493" s="12"/>
      <c r="G493" s="11"/>
      <c r="H493" s="139">
        <v>3500</v>
      </c>
      <c r="I493" s="204">
        <f t="shared" si="7"/>
        <v>3285.0205300000002</v>
      </c>
    </row>
    <row r="494" spans="1:9" x14ac:dyDescent="0.25">
      <c r="A494" s="129" t="s">
        <v>316</v>
      </c>
      <c r="B494" s="138" t="s">
        <v>394</v>
      </c>
      <c r="C494" s="24"/>
      <c r="D494" s="24"/>
      <c r="E494" s="12">
        <v>3140.5550000000003</v>
      </c>
      <c r="F494" s="12"/>
      <c r="G494" s="11"/>
      <c r="H494" s="139">
        <v>3500</v>
      </c>
      <c r="I494" s="204">
        <f t="shared" si="7"/>
        <v>3285.0205300000002</v>
      </c>
    </row>
    <row r="495" spans="1:9" x14ac:dyDescent="0.25">
      <c r="A495" s="129" t="s">
        <v>316</v>
      </c>
      <c r="B495" s="138" t="s">
        <v>393</v>
      </c>
      <c r="C495" s="24"/>
      <c r="D495" s="24"/>
      <c r="E495" s="12">
        <v>3140.5550000000003</v>
      </c>
      <c r="F495" s="12"/>
      <c r="G495" s="11"/>
      <c r="H495" s="139">
        <v>3500</v>
      </c>
      <c r="I495" s="204">
        <f t="shared" si="7"/>
        <v>3285.0205300000002</v>
      </c>
    </row>
    <row r="496" spans="1:9" x14ac:dyDescent="0.25">
      <c r="A496" s="129" t="s">
        <v>316</v>
      </c>
      <c r="B496" s="138" t="s">
        <v>393</v>
      </c>
      <c r="C496" s="24"/>
      <c r="D496" s="24"/>
      <c r="E496" s="12">
        <v>3140.5550000000003</v>
      </c>
      <c r="F496" s="12"/>
      <c r="G496" s="11"/>
      <c r="H496" s="139">
        <v>3500</v>
      </c>
      <c r="I496" s="204">
        <f t="shared" si="7"/>
        <v>3285.0205300000002</v>
      </c>
    </row>
    <row r="497" spans="1:9" x14ac:dyDescent="0.25">
      <c r="A497" s="129" t="s">
        <v>316</v>
      </c>
      <c r="B497" s="138" t="s">
        <v>393</v>
      </c>
      <c r="C497" s="24"/>
      <c r="D497" s="24"/>
      <c r="E497" s="12">
        <v>3140.5550000000003</v>
      </c>
      <c r="F497" s="12"/>
      <c r="G497" s="11"/>
      <c r="H497" s="139">
        <v>3500</v>
      </c>
      <c r="I497" s="204">
        <f t="shared" si="7"/>
        <v>3285.0205300000002</v>
      </c>
    </row>
    <row r="498" spans="1:9" x14ac:dyDescent="0.25">
      <c r="A498" s="129" t="s">
        <v>316</v>
      </c>
      <c r="B498" s="138" t="s">
        <v>393</v>
      </c>
      <c r="C498" s="24"/>
      <c r="D498" s="24"/>
      <c r="E498" s="12">
        <v>3140.5550000000003</v>
      </c>
      <c r="F498" s="12"/>
      <c r="G498" s="11"/>
      <c r="H498" s="139">
        <v>3500</v>
      </c>
      <c r="I498" s="204">
        <f t="shared" si="7"/>
        <v>3285.0205300000002</v>
      </c>
    </row>
    <row r="499" spans="1:9" x14ac:dyDescent="0.25">
      <c r="A499" s="129" t="s">
        <v>316</v>
      </c>
      <c r="B499" s="138" t="s">
        <v>394</v>
      </c>
      <c r="C499" s="24"/>
      <c r="D499" s="24"/>
      <c r="E499" s="12">
        <v>3140.5550000000003</v>
      </c>
      <c r="F499" s="12"/>
      <c r="G499" s="11"/>
      <c r="H499" s="139">
        <v>3500</v>
      </c>
      <c r="I499" s="204">
        <f t="shared" si="7"/>
        <v>3285.0205300000002</v>
      </c>
    </row>
    <row r="500" spans="1:9" x14ac:dyDescent="0.25">
      <c r="A500" s="129" t="s">
        <v>316</v>
      </c>
      <c r="B500" s="138" t="s">
        <v>393</v>
      </c>
      <c r="C500" s="24"/>
      <c r="D500" s="24"/>
      <c r="E500" s="12">
        <v>3140.5550000000003</v>
      </c>
      <c r="F500" s="12"/>
      <c r="G500" s="11"/>
      <c r="H500" s="139">
        <v>3500</v>
      </c>
      <c r="I500" s="204">
        <f t="shared" si="7"/>
        <v>3285.0205300000002</v>
      </c>
    </row>
    <row r="501" spans="1:9" x14ac:dyDescent="0.25">
      <c r="A501" s="129" t="s">
        <v>316</v>
      </c>
      <c r="B501" s="138" t="s">
        <v>395</v>
      </c>
      <c r="C501" s="24"/>
      <c r="D501" s="24"/>
      <c r="E501" s="12">
        <v>3446.5640000000008</v>
      </c>
      <c r="F501" s="12"/>
      <c r="G501" s="11"/>
      <c r="H501" s="139">
        <v>3500</v>
      </c>
      <c r="I501" s="204">
        <f t="shared" si="7"/>
        <v>3605.1059440000008</v>
      </c>
    </row>
    <row r="502" spans="1:9" x14ac:dyDescent="0.25">
      <c r="A502" s="129" t="s">
        <v>316</v>
      </c>
      <c r="B502" s="138" t="s">
        <v>395</v>
      </c>
      <c r="C502" s="24"/>
      <c r="D502" s="24"/>
      <c r="E502" s="12">
        <v>3446.5640000000008</v>
      </c>
      <c r="F502" s="12"/>
      <c r="G502" s="11"/>
      <c r="H502" s="139">
        <v>3500</v>
      </c>
      <c r="I502" s="204">
        <f t="shared" si="7"/>
        <v>3605.1059440000008</v>
      </c>
    </row>
    <row r="503" spans="1:9" x14ac:dyDescent="0.25">
      <c r="A503" s="129" t="s">
        <v>316</v>
      </c>
      <c r="B503" s="138" t="s">
        <v>395</v>
      </c>
      <c r="C503" s="24"/>
      <c r="D503" s="24"/>
      <c r="E503" s="12">
        <v>3446.5640000000008</v>
      </c>
      <c r="F503" s="12"/>
      <c r="G503" s="11"/>
      <c r="H503" s="139">
        <v>3500</v>
      </c>
      <c r="I503" s="204">
        <f t="shared" si="7"/>
        <v>3605.1059440000008</v>
      </c>
    </row>
    <row r="504" spans="1:9" x14ac:dyDescent="0.25">
      <c r="A504" s="129" t="s">
        <v>316</v>
      </c>
      <c r="B504" s="138" t="s">
        <v>395</v>
      </c>
      <c r="C504" s="24"/>
      <c r="D504" s="24"/>
      <c r="E504" s="12">
        <v>3446.5640000000008</v>
      </c>
      <c r="F504" s="12"/>
      <c r="G504" s="11"/>
      <c r="H504" s="139">
        <v>3500</v>
      </c>
      <c r="I504" s="204">
        <f t="shared" si="7"/>
        <v>3605.1059440000008</v>
      </c>
    </row>
    <row r="505" spans="1:9" x14ac:dyDescent="0.25">
      <c r="A505" s="129" t="s">
        <v>316</v>
      </c>
      <c r="B505" s="138" t="s">
        <v>395</v>
      </c>
      <c r="C505" s="24"/>
      <c r="D505" s="24"/>
      <c r="E505" s="12">
        <v>3446.5640000000008</v>
      </c>
      <c r="F505" s="12"/>
      <c r="G505" s="11"/>
      <c r="H505" s="139">
        <v>3500</v>
      </c>
      <c r="I505" s="204">
        <f t="shared" si="7"/>
        <v>3605.1059440000008</v>
      </c>
    </row>
    <row r="506" spans="1:9" x14ac:dyDescent="0.25">
      <c r="A506" s="129" t="s">
        <v>316</v>
      </c>
      <c r="B506" s="138" t="s">
        <v>395</v>
      </c>
      <c r="C506" s="24"/>
      <c r="D506" s="24"/>
      <c r="E506" s="12">
        <v>4316.1910000000007</v>
      </c>
      <c r="F506" s="12"/>
      <c r="G506" s="11"/>
      <c r="H506" s="139">
        <v>4500</v>
      </c>
      <c r="I506" s="204">
        <f t="shared" si="7"/>
        <v>4514.7357860000011</v>
      </c>
    </row>
    <row r="507" spans="1:9" x14ac:dyDescent="0.25">
      <c r="A507" s="129" t="s">
        <v>316</v>
      </c>
      <c r="B507" s="138" t="s">
        <v>395</v>
      </c>
      <c r="C507" s="24"/>
      <c r="D507" s="24"/>
      <c r="E507" s="12">
        <v>4316.1910000000007</v>
      </c>
      <c r="F507" s="12"/>
      <c r="G507" s="11"/>
      <c r="H507" s="139">
        <v>4500</v>
      </c>
      <c r="I507" s="204">
        <f t="shared" si="7"/>
        <v>4514.7357860000011</v>
      </c>
    </row>
    <row r="508" spans="1:9" x14ac:dyDescent="0.25">
      <c r="A508" s="129" t="s">
        <v>316</v>
      </c>
      <c r="B508" s="138" t="s">
        <v>395</v>
      </c>
      <c r="C508" s="24"/>
      <c r="D508" s="24"/>
      <c r="E508" s="12">
        <v>4316.1910000000007</v>
      </c>
      <c r="F508" s="12"/>
      <c r="G508" s="11"/>
      <c r="H508" s="139">
        <v>4500</v>
      </c>
      <c r="I508" s="204">
        <f t="shared" si="7"/>
        <v>4514.7357860000011</v>
      </c>
    </row>
    <row r="509" spans="1:9" x14ac:dyDescent="0.25">
      <c r="A509" s="129" t="s">
        <v>316</v>
      </c>
      <c r="B509" s="138" t="s">
        <v>395</v>
      </c>
      <c r="C509" s="24"/>
      <c r="D509" s="24"/>
      <c r="E509" s="12">
        <v>4316.1910000000007</v>
      </c>
      <c r="F509" s="12"/>
      <c r="G509" s="11"/>
      <c r="H509" s="139">
        <v>4500</v>
      </c>
      <c r="I509" s="204">
        <f t="shared" si="7"/>
        <v>4514.7357860000011</v>
      </c>
    </row>
    <row r="510" spans="1:9" x14ac:dyDescent="0.25">
      <c r="A510" s="129" t="s">
        <v>316</v>
      </c>
      <c r="B510" s="138" t="s">
        <v>395</v>
      </c>
      <c r="C510" s="24"/>
      <c r="D510" s="24"/>
      <c r="E510" s="12">
        <v>4316.1910000000007</v>
      </c>
      <c r="F510" s="12"/>
      <c r="G510" s="11"/>
      <c r="H510" s="139">
        <v>4500</v>
      </c>
      <c r="I510" s="204">
        <f t="shared" si="7"/>
        <v>4514.7357860000011</v>
      </c>
    </row>
    <row r="511" spans="1:9" x14ac:dyDescent="0.25">
      <c r="A511" s="129" t="s">
        <v>316</v>
      </c>
      <c r="B511" s="138" t="s">
        <v>395</v>
      </c>
      <c r="C511" s="24"/>
      <c r="D511" s="24"/>
      <c r="E511" s="12">
        <v>4316.1910000000007</v>
      </c>
      <c r="F511" s="12"/>
      <c r="G511" s="11"/>
      <c r="H511" s="139">
        <v>4500</v>
      </c>
      <c r="I511" s="204">
        <f t="shared" si="7"/>
        <v>4514.7357860000011</v>
      </c>
    </row>
    <row r="512" spans="1:9" x14ac:dyDescent="0.25">
      <c r="A512" s="129" t="s">
        <v>316</v>
      </c>
      <c r="B512" s="138" t="s">
        <v>395</v>
      </c>
      <c r="C512" s="24"/>
      <c r="D512" s="24"/>
      <c r="E512" s="12">
        <v>4316.1910000000007</v>
      </c>
      <c r="F512" s="12"/>
      <c r="G512" s="11"/>
      <c r="H512" s="139">
        <v>4500</v>
      </c>
      <c r="I512" s="204">
        <f t="shared" si="7"/>
        <v>4514.7357860000011</v>
      </c>
    </row>
    <row r="513" spans="1:9" x14ac:dyDescent="0.25">
      <c r="A513" s="129" t="s">
        <v>316</v>
      </c>
      <c r="B513" s="138" t="s">
        <v>395</v>
      </c>
      <c r="C513" s="24"/>
      <c r="D513" s="24"/>
      <c r="E513" s="12">
        <v>4316.1910000000007</v>
      </c>
      <c r="F513" s="12"/>
      <c r="G513" s="11"/>
      <c r="H513" s="139">
        <v>4500</v>
      </c>
      <c r="I513" s="204">
        <f t="shared" si="7"/>
        <v>4514.7357860000011</v>
      </c>
    </row>
    <row r="514" spans="1:9" x14ac:dyDescent="0.25">
      <c r="A514" s="129" t="s">
        <v>316</v>
      </c>
      <c r="B514" s="10"/>
      <c r="C514" s="24"/>
      <c r="D514" s="24"/>
      <c r="E514" s="12"/>
      <c r="F514" s="12"/>
      <c r="G514" s="11"/>
      <c r="H514" s="139"/>
    </row>
    <row r="515" spans="1:9" x14ac:dyDescent="0.25">
      <c r="A515" s="129" t="s">
        <v>316</v>
      </c>
      <c r="B515" s="142" t="s">
        <v>396</v>
      </c>
      <c r="C515" s="24"/>
      <c r="D515" s="24"/>
      <c r="E515" s="12"/>
      <c r="F515" s="12"/>
      <c r="G515" s="11"/>
      <c r="H515" s="139"/>
    </row>
    <row r="516" spans="1:9" x14ac:dyDescent="0.25">
      <c r="A516" s="129"/>
      <c r="B516" s="143"/>
      <c r="C516" s="24"/>
      <c r="D516" s="24"/>
      <c r="E516" s="12"/>
      <c r="F516" s="12"/>
      <c r="G516" s="11"/>
      <c r="H516" s="139" t="s">
        <v>623</v>
      </c>
    </row>
    <row r="517" spans="1:9" x14ac:dyDescent="0.25">
      <c r="A517" s="129"/>
      <c r="B517" s="143" t="s">
        <v>391</v>
      </c>
      <c r="C517" s="24"/>
      <c r="D517" s="24"/>
      <c r="E517" s="12"/>
      <c r="F517" s="12"/>
      <c r="G517" s="11"/>
      <c r="H517" s="139"/>
    </row>
    <row r="518" spans="1:9" x14ac:dyDescent="0.25">
      <c r="A518" s="129" t="s">
        <v>316</v>
      </c>
      <c r="B518" s="138" t="s">
        <v>397</v>
      </c>
      <c r="C518" s="24"/>
      <c r="D518" s="24"/>
      <c r="E518" s="12" t="s">
        <v>318</v>
      </c>
      <c r="F518" s="12"/>
      <c r="G518" s="11"/>
      <c r="H518" s="139" t="s">
        <v>318</v>
      </c>
    </row>
    <row r="519" spans="1:9" x14ac:dyDescent="0.25">
      <c r="A519" s="129" t="s">
        <v>316</v>
      </c>
      <c r="B519" s="138" t="s">
        <v>397</v>
      </c>
      <c r="C519" s="24"/>
      <c r="D519" s="24"/>
      <c r="E519" s="12" t="s">
        <v>318</v>
      </c>
      <c r="F519" s="12"/>
      <c r="G519" s="11"/>
      <c r="H519" s="139" t="s">
        <v>318</v>
      </c>
    </row>
    <row r="520" spans="1:9" x14ac:dyDescent="0.25">
      <c r="A520" s="129" t="s">
        <v>316</v>
      </c>
      <c r="B520" s="138" t="s">
        <v>397</v>
      </c>
      <c r="C520" s="24"/>
      <c r="D520" s="24"/>
      <c r="E520" s="12" t="s">
        <v>318</v>
      </c>
      <c r="F520" s="12"/>
      <c r="G520" s="11"/>
      <c r="H520" s="139" t="s">
        <v>318</v>
      </c>
    </row>
    <row r="521" spans="1:9" x14ac:dyDescent="0.25">
      <c r="A521" s="129" t="s">
        <v>316</v>
      </c>
      <c r="B521" s="138" t="s">
        <v>397</v>
      </c>
      <c r="C521" s="24"/>
      <c r="D521" s="24"/>
      <c r="E521" s="12" t="s">
        <v>318</v>
      </c>
      <c r="F521" s="12"/>
      <c r="G521" s="11"/>
      <c r="H521" s="139" t="s">
        <v>318</v>
      </c>
    </row>
    <row r="522" spans="1:9" x14ac:dyDescent="0.25">
      <c r="A522" s="129" t="s">
        <v>316</v>
      </c>
      <c r="B522" s="138" t="s">
        <v>397</v>
      </c>
      <c r="C522" s="24"/>
      <c r="D522" s="24"/>
      <c r="E522" s="12" t="s">
        <v>318</v>
      </c>
      <c r="F522" s="12"/>
      <c r="G522" s="11"/>
      <c r="H522" s="139" t="s">
        <v>318</v>
      </c>
    </row>
    <row r="523" spans="1:9" x14ac:dyDescent="0.25">
      <c r="A523" s="129" t="s">
        <v>316</v>
      </c>
      <c r="B523" s="19" t="s">
        <v>398</v>
      </c>
      <c r="C523" s="24"/>
      <c r="D523" s="24"/>
      <c r="E523" s="12" t="s">
        <v>318</v>
      </c>
      <c r="F523" s="12"/>
      <c r="G523" s="11"/>
      <c r="H523" s="139" t="s">
        <v>318</v>
      </c>
    </row>
    <row r="524" spans="1:9" x14ac:dyDescent="0.25">
      <c r="A524" s="129" t="s">
        <v>316</v>
      </c>
      <c r="B524" s="144" t="s">
        <v>399</v>
      </c>
      <c r="C524" s="24"/>
      <c r="D524" s="24"/>
      <c r="E524" s="12"/>
      <c r="F524" s="12"/>
      <c r="G524" s="11"/>
      <c r="H524" s="139"/>
    </row>
    <row r="525" spans="1:9" x14ac:dyDescent="0.25">
      <c r="A525" s="129" t="s">
        <v>316</v>
      </c>
      <c r="B525" s="19" t="s">
        <v>400</v>
      </c>
      <c r="C525" s="24"/>
      <c r="D525" s="24"/>
      <c r="E525" s="12">
        <v>91.960000000000022</v>
      </c>
      <c r="F525" s="12"/>
      <c r="G525" s="11"/>
      <c r="H525" s="139">
        <v>120</v>
      </c>
    </row>
    <row r="526" spans="1:9" x14ac:dyDescent="0.25">
      <c r="A526" s="129" t="s">
        <v>316</v>
      </c>
      <c r="B526" s="19" t="s">
        <v>401</v>
      </c>
      <c r="C526" s="24"/>
      <c r="D526" s="24"/>
      <c r="E526" s="12">
        <v>196.86700000000002</v>
      </c>
      <c r="F526" s="12"/>
      <c r="G526" s="11"/>
      <c r="H526" s="139">
        <v>250</v>
      </c>
    </row>
    <row r="527" spans="1:9" x14ac:dyDescent="0.25">
      <c r="A527" s="129" t="s">
        <v>316</v>
      </c>
      <c r="B527" s="19" t="s">
        <v>402</v>
      </c>
      <c r="C527" s="24"/>
      <c r="D527" s="24"/>
      <c r="E527" s="12">
        <v>1441.5940000000001</v>
      </c>
      <c r="F527" s="12"/>
      <c r="G527" s="11"/>
      <c r="H527" s="139">
        <v>1800</v>
      </c>
    </row>
    <row r="528" spans="1:9" x14ac:dyDescent="0.25">
      <c r="A528" s="129" t="s">
        <v>316</v>
      </c>
      <c r="B528" s="145" t="s">
        <v>403</v>
      </c>
      <c r="C528" s="24"/>
      <c r="D528" s="24"/>
      <c r="E528" s="12">
        <v>3089.0090000000009</v>
      </c>
      <c r="F528" s="12"/>
      <c r="G528" s="11"/>
      <c r="H528" s="139">
        <v>3500</v>
      </c>
    </row>
    <row r="529" spans="1:9" x14ac:dyDescent="0.25">
      <c r="A529" s="129" t="s">
        <v>316</v>
      </c>
      <c r="B529" s="145" t="s">
        <v>404</v>
      </c>
      <c r="C529" s="24"/>
      <c r="D529" s="24"/>
      <c r="E529" s="12">
        <v>4118.719000000001</v>
      </c>
      <c r="F529" s="12"/>
      <c r="G529" s="11"/>
      <c r="H529" s="139">
        <v>4530.6000000000004</v>
      </c>
    </row>
    <row r="530" spans="1:9" x14ac:dyDescent="0.25">
      <c r="A530" s="129" t="s">
        <v>316</v>
      </c>
      <c r="B530" s="145" t="s">
        <v>21</v>
      </c>
      <c r="C530" s="24"/>
      <c r="D530" s="24"/>
      <c r="E530" s="12"/>
      <c r="F530" s="12"/>
      <c r="G530" s="11"/>
      <c r="H530" s="139"/>
    </row>
    <row r="531" spans="1:9" x14ac:dyDescent="0.25">
      <c r="E531" s="146"/>
      <c r="F531" s="1"/>
      <c r="G531" s="2"/>
      <c r="H531" s="3"/>
    </row>
    <row r="532" spans="1:9" x14ac:dyDescent="0.25">
      <c r="E532" s="147"/>
      <c r="F532" s="38"/>
      <c r="G532" s="148"/>
      <c r="H532" s="3"/>
    </row>
    <row r="533" spans="1:9" x14ac:dyDescent="0.25">
      <c r="A533" s="36" t="s">
        <v>405</v>
      </c>
      <c r="B533" s="149"/>
      <c r="E533" s="146"/>
      <c r="F533" s="150"/>
      <c r="G533" s="3"/>
      <c r="H533" s="3"/>
    </row>
    <row r="534" spans="1:9" x14ac:dyDescent="0.25">
      <c r="A534" s="6"/>
      <c r="B534" s="37"/>
      <c r="C534" s="24"/>
      <c r="D534" s="24"/>
      <c r="E534" s="26"/>
      <c r="F534" s="7"/>
      <c r="G534" s="8"/>
      <c r="H534" s="13"/>
    </row>
    <row r="535" spans="1:9" x14ac:dyDescent="0.25">
      <c r="A535" s="6" t="s">
        <v>4</v>
      </c>
      <c r="B535" s="6" t="s">
        <v>5</v>
      </c>
      <c r="C535" s="24"/>
      <c r="D535" s="24"/>
      <c r="E535" s="26"/>
      <c r="F535" s="26"/>
      <c r="G535" s="13"/>
      <c r="H535" s="13"/>
    </row>
    <row r="536" spans="1:9" x14ac:dyDescent="0.25">
      <c r="A536" s="151"/>
      <c r="B536" s="151" t="s">
        <v>406</v>
      </c>
      <c r="C536" s="24"/>
      <c r="D536" s="24"/>
      <c r="E536" s="26"/>
      <c r="F536" s="26"/>
      <c r="G536" s="13"/>
      <c r="H536" s="152">
        <v>800</v>
      </c>
    </row>
    <row r="537" spans="1:9" x14ac:dyDescent="0.25">
      <c r="A537" s="151"/>
      <c r="B537" s="151"/>
      <c r="C537" s="24"/>
      <c r="D537" s="24"/>
      <c r="E537" s="26"/>
      <c r="F537" s="26"/>
      <c r="G537" s="13"/>
      <c r="H537" s="13"/>
    </row>
    <row r="538" spans="1:9" x14ac:dyDescent="0.25">
      <c r="A538" s="151"/>
      <c r="B538" s="151"/>
      <c r="C538" s="24"/>
      <c r="D538" s="24"/>
      <c r="E538" s="26"/>
      <c r="F538" s="26"/>
      <c r="G538" s="13"/>
      <c r="H538" s="13"/>
    </row>
    <row r="539" spans="1:9" x14ac:dyDescent="0.25">
      <c r="A539" s="24"/>
      <c r="B539" s="24"/>
      <c r="C539" s="24"/>
      <c r="D539" s="24"/>
      <c r="E539" s="26"/>
      <c r="F539" s="26"/>
      <c r="G539" s="13"/>
      <c r="H539" s="13"/>
    </row>
    <row r="540" spans="1:9" x14ac:dyDescent="0.25">
      <c r="A540" s="10" t="s">
        <v>407</v>
      </c>
      <c r="B540" s="58" t="s">
        <v>408</v>
      </c>
      <c r="C540" s="24"/>
      <c r="D540" s="24"/>
      <c r="E540" s="26"/>
      <c r="F540" s="26"/>
      <c r="G540" s="13"/>
      <c r="H540" s="13"/>
    </row>
    <row r="541" spans="1:9" x14ac:dyDescent="0.25">
      <c r="A541" s="10" t="s">
        <v>407</v>
      </c>
      <c r="B541" s="19" t="s">
        <v>409</v>
      </c>
      <c r="C541" s="24"/>
      <c r="D541" s="24"/>
      <c r="E541" s="26"/>
      <c r="F541" s="26"/>
      <c r="G541" s="13"/>
      <c r="H541" s="13"/>
    </row>
    <row r="542" spans="1:9" x14ac:dyDescent="0.25">
      <c r="A542" s="10" t="s">
        <v>407</v>
      </c>
      <c r="B542" s="19" t="s">
        <v>410</v>
      </c>
      <c r="C542" s="24"/>
      <c r="D542" s="24"/>
      <c r="E542" s="26"/>
      <c r="F542" s="26"/>
      <c r="G542" s="13"/>
      <c r="H542" s="13"/>
    </row>
    <row r="543" spans="1:9" x14ac:dyDescent="0.25">
      <c r="A543" s="10" t="s">
        <v>407</v>
      </c>
      <c r="B543" s="19" t="s">
        <v>411</v>
      </c>
      <c r="C543" s="24"/>
      <c r="D543" s="24"/>
      <c r="E543" s="26">
        <v>324.9274561403509</v>
      </c>
      <c r="F543" s="26"/>
      <c r="G543" s="13"/>
      <c r="H543" s="153">
        <v>357.42020175438603</v>
      </c>
      <c r="I543" s="202">
        <f>E543*1.046</f>
        <v>339.87411912280703</v>
      </c>
    </row>
    <row r="544" spans="1:9" x14ac:dyDescent="0.25">
      <c r="A544" s="10" t="s">
        <v>407</v>
      </c>
      <c r="B544" s="19" t="s">
        <v>412</v>
      </c>
      <c r="C544" s="24"/>
      <c r="D544" s="24"/>
      <c r="E544" s="26">
        <v>861.14320175438604</v>
      </c>
      <c r="F544" s="26"/>
      <c r="G544" s="13"/>
      <c r="H544" s="153">
        <v>947.25752192982475</v>
      </c>
      <c r="I544" s="202">
        <f t="shared" ref="I544:I598" si="8">E544*1.046</f>
        <v>900.75578903508779</v>
      </c>
    </row>
    <row r="545" spans="1:9" x14ac:dyDescent="0.25">
      <c r="A545" s="10" t="s">
        <v>407</v>
      </c>
      <c r="B545" s="154" t="s">
        <v>413</v>
      </c>
      <c r="C545" s="24"/>
      <c r="D545" s="24"/>
      <c r="E545" s="26">
        <v>1121.0119298245615</v>
      </c>
      <c r="F545" s="26"/>
      <c r="G545" s="13"/>
      <c r="H545" s="153">
        <v>1233.1131228070178</v>
      </c>
      <c r="I545" s="202">
        <f t="shared" si="8"/>
        <v>1172.5784785964913</v>
      </c>
    </row>
    <row r="546" spans="1:9" x14ac:dyDescent="0.25">
      <c r="A546" s="10" t="s">
        <v>407</v>
      </c>
      <c r="B546" s="19" t="s">
        <v>414</v>
      </c>
      <c r="C546" s="24"/>
      <c r="D546" s="24"/>
      <c r="E546" s="26">
        <v>1299.7098245614036</v>
      </c>
      <c r="F546" s="26"/>
      <c r="G546" s="13"/>
      <c r="H546" s="153">
        <v>1429.6808070175441</v>
      </c>
      <c r="I546" s="202">
        <f t="shared" si="8"/>
        <v>1359.4964764912281</v>
      </c>
    </row>
    <row r="547" spans="1:9" x14ac:dyDescent="0.25">
      <c r="A547" s="10" t="s">
        <v>407</v>
      </c>
      <c r="B547" s="19" t="s">
        <v>415</v>
      </c>
      <c r="C547" s="24"/>
      <c r="D547" s="24"/>
      <c r="E547" s="26">
        <v>861.14320175438604</v>
      </c>
      <c r="F547" s="26"/>
      <c r="G547" s="13"/>
      <c r="H547" s="153">
        <v>947.25752192982475</v>
      </c>
      <c r="I547" s="202">
        <f t="shared" si="8"/>
        <v>900.75578903508779</v>
      </c>
    </row>
    <row r="548" spans="1:9" x14ac:dyDescent="0.25">
      <c r="A548" s="10" t="s">
        <v>407</v>
      </c>
      <c r="B548" s="19" t="s">
        <v>416</v>
      </c>
      <c r="C548" s="24"/>
      <c r="D548" s="24"/>
      <c r="E548" s="26">
        <v>1121.0119298245615</v>
      </c>
      <c r="F548" s="26"/>
      <c r="G548" s="13"/>
      <c r="H548" s="153">
        <v>1233.1131228070178</v>
      </c>
      <c r="I548" s="202">
        <f t="shared" si="8"/>
        <v>1172.5784785964913</v>
      </c>
    </row>
    <row r="549" spans="1:9" x14ac:dyDescent="0.25">
      <c r="A549" s="10"/>
      <c r="B549" s="19"/>
      <c r="C549" s="24"/>
      <c r="D549" s="24"/>
      <c r="E549" s="26">
        <v>1299.7098245614036</v>
      </c>
      <c r="F549" s="26"/>
      <c r="G549" s="13"/>
      <c r="H549" s="153">
        <v>1429.6808070175441</v>
      </c>
      <c r="I549" s="202">
        <f t="shared" si="8"/>
        <v>1359.4964764912281</v>
      </c>
    </row>
    <row r="550" spans="1:9" x14ac:dyDescent="0.25">
      <c r="A550" s="10" t="s">
        <v>407</v>
      </c>
      <c r="B550" s="19" t="s">
        <v>417</v>
      </c>
      <c r="C550" s="24"/>
      <c r="D550" s="24"/>
      <c r="E550" s="26"/>
      <c r="F550" s="26"/>
      <c r="G550" s="13"/>
      <c r="H550" s="13"/>
      <c r="I550" s="202">
        <f t="shared" si="8"/>
        <v>0</v>
      </c>
    </row>
    <row r="551" spans="1:9" x14ac:dyDescent="0.25">
      <c r="A551" s="10" t="s">
        <v>407</v>
      </c>
      <c r="B551" s="19" t="s">
        <v>418</v>
      </c>
      <c r="C551" s="24"/>
      <c r="D551" s="24"/>
      <c r="E551" s="26">
        <v>89.471008771929831</v>
      </c>
      <c r="F551" s="26"/>
      <c r="G551" s="13"/>
      <c r="H551" s="13">
        <v>98</v>
      </c>
      <c r="I551" s="202">
        <f t="shared" si="8"/>
        <v>93.586675175438614</v>
      </c>
    </row>
    <row r="552" spans="1:9" x14ac:dyDescent="0.25">
      <c r="A552" s="10" t="s">
        <v>407</v>
      </c>
      <c r="B552" s="155" t="s">
        <v>419</v>
      </c>
      <c r="C552" s="24"/>
      <c r="D552" s="24"/>
      <c r="E552" s="26"/>
      <c r="F552" s="26"/>
      <c r="G552" s="13"/>
      <c r="H552" s="13"/>
      <c r="I552" s="202">
        <f t="shared" si="8"/>
        <v>0</v>
      </c>
    </row>
    <row r="553" spans="1:9" x14ac:dyDescent="0.25">
      <c r="A553" s="10" t="s">
        <v>407</v>
      </c>
      <c r="B553" s="155" t="s">
        <v>420</v>
      </c>
      <c r="C553" s="24"/>
      <c r="D553" s="24"/>
      <c r="E553" s="13">
        <v>46.505394736842106</v>
      </c>
      <c r="F553" s="26"/>
      <c r="G553" s="13"/>
      <c r="H553" s="153">
        <f>E553*1.1</f>
        <v>51.155934210526318</v>
      </c>
      <c r="I553" s="202">
        <f t="shared" si="8"/>
        <v>48.644642894736847</v>
      </c>
    </row>
    <row r="554" spans="1:9" x14ac:dyDescent="0.25">
      <c r="A554" s="10" t="s">
        <v>407</v>
      </c>
      <c r="B554" s="155" t="s">
        <v>421</v>
      </c>
      <c r="C554" s="24"/>
      <c r="D554" s="24"/>
      <c r="E554" s="13">
        <v>37.594912280701756</v>
      </c>
      <c r="F554" s="26"/>
      <c r="G554" s="13"/>
      <c r="H554" s="153">
        <f>E554*1.1</f>
        <v>41.354403508771938</v>
      </c>
      <c r="I554" s="202">
        <f t="shared" si="8"/>
        <v>39.324278245614039</v>
      </c>
    </row>
    <row r="555" spans="1:9" x14ac:dyDescent="0.25">
      <c r="A555" s="10" t="s">
        <v>407</v>
      </c>
      <c r="B555" s="156" t="s">
        <v>422</v>
      </c>
      <c r="C555" s="24"/>
      <c r="D555" s="24"/>
      <c r="E555" s="13">
        <v>129.99539473684212</v>
      </c>
      <c r="F555" s="26"/>
      <c r="G555" s="13"/>
      <c r="H555" s="153">
        <f>E555*1.1</f>
        <v>142.99493421052634</v>
      </c>
      <c r="I555" s="202">
        <f t="shared" si="8"/>
        <v>135.97518289473686</v>
      </c>
    </row>
    <row r="556" spans="1:9" x14ac:dyDescent="0.25">
      <c r="A556" s="10" t="s">
        <v>407</v>
      </c>
      <c r="B556" s="155" t="s">
        <v>423</v>
      </c>
      <c r="C556" s="24"/>
      <c r="D556" s="24"/>
      <c r="E556" s="26"/>
      <c r="F556" s="26"/>
      <c r="G556" s="13"/>
      <c r="H556" s="13"/>
      <c r="I556" s="202">
        <f t="shared" si="8"/>
        <v>0</v>
      </c>
    </row>
    <row r="557" spans="1:9" x14ac:dyDescent="0.25">
      <c r="A557" s="10" t="s">
        <v>407</v>
      </c>
      <c r="B557" s="19" t="s">
        <v>424</v>
      </c>
      <c r="C557" s="24"/>
      <c r="D557" s="24"/>
      <c r="E557" s="26"/>
      <c r="F557" s="26"/>
      <c r="G557" s="13"/>
      <c r="H557" s="13"/>
      <c r="I557" s="202">
        <f t="shared" si="8"/>
        <v>0</v>
      </c>
    </row>
    <row r="558" spans="1:9" x14ac:dyDescent="0.25">
      <c r="A558" s="10" t="s">
        <v>407</v>
      </c>
      <c r="B558" s="19" t="s">
        <v>425</v>
      </c>
      <c r="C558" s="24"/>
      <c r="D558" s="24"/>
      <c r="E558" s="26"/>
      <c r="F558" s="26"/>
      <c r="G558" s="13"/>
      <c r="H558" s="13"/>
      <c r="I558" s="202">
        <f t="shared" si="8"/>
        <v>0</v>
      </c>
    </row>
    <row r="559" spans="1:9" x14ac:dyDescent="0.25">
      <c r="A559" s="10" t="s">
        <v>407</v>
      </c>
      <c r="B559" s="155" t="s">
        <v>426</v>
      </c>
      <c r="C559" s="24"/>
      <c r="D559" s="24"/>
      <c r="E559" s="12">
        <v>78.729605263157893</v>
      </c>
      <c r="F559" s="26"/>
      <c r="G559" s="13"/>
      <c r="H559" s="13">
        <f>E559*1.1</f>
        <v>86.602565789473687</v>
      </c>
      <c r="I559" s="202">
        <f t="shared" si="8"/>
        <v>82.351167105263158</v>
      </c>
    </row>
    <row r="560" spans="1:9" x14ac:dyDescent="0.25">
      <c r="A560" s="10" t="s">
        <v>407</v>
      </c>
      <c r="B560" s="155" t="s">
        <v>427</v>
      </c>
      <c r="C560" s="24"/>
      <c r="D560" s="24"/>
      <c r="E560" s="12">
        <v>896.54345000000012</v>
      </c>
      <c r="F560" s="26"/>
      <c r="G560" s="13"/>
      <c r="H560" s="13">
        <f>E560*1.1</f>
        <v>986.19779500000027</v>
      </c>
      <c r="I560" s="202">
        <f t="shared" si="8"/>
        <v>937.78444870000021</v>
      </c>
    </row>
    <row r="561" spans="1:9" x14ac:dyDescent="0.25">
      <c r="A561" s="10" t="s">
        <v>407</v>
      </c>
      <c r="B561" s="155" t="s">
        <v>428</v>
      </c>
      <c r="C561" s="24"/>
      <c r="D561" s="24"/>
      <c r="E561" s="26"/>
      <c r="F561" s="26"/>
      <c r="G561" s="13"/>
      <c r="H561" s="13"/>
      <c r="I561" s="202">
        <f t="shared" si="8"/>
        <v>0</v>
      </c>
    </row>
    <row r="562" spans="1:9" x14ac:dyDescent="0.25">
      <c r="A562" s="10" t="s">
        <v>407</v>
      </c>
      <c r="B562" s="19" t="s">
        <v>429</v>
      </c>
      <c r="C562" s="24"/>
      <c r="D562" s="24"/>
      <c r="E562" s="26"/>
      <c r="F562" s="26"/>
      <c r="G562" s="13"/>
      <c r="H562" s="13"/>
      <c r="I562" s="202">
        <f t="shared" si="8"/>
        <v>0</v>
      </c>
    </row>
    <row r="563" spans="1:9" x14ac:dyDescent="0.25">
      <c r="A563" s="10" t="s">
        <v>407</v>
      </c>
      <c r="B563" s="19"/>
      <c r="C563" s="24"/>
      <c r="D563" s="24"/>
      <c r="E563" s="26"/>
      <c r="F563" s="26"/>
      <c r="G563" s="13"/>
      <c r="H563" s="13"/>
      <c r="I563" s="202">
        <f t="shared" si="8"/>
        <v>0</v>
      </c>
    </row>
    <row r="564" spans="1:9" x14ac:dyDescent="0.25">
      <c r="A564" s="10" t="s">
        <v>407</v>
      </c>
      <c r="B564" s="19" t="s">
        <v>430</v>
      </c>
      <c r="C564" s="24"/>
      <c r="D564" s="24"/>
      <c r="E564" s="26"/>
      <c r="F564" s="26"/>
      <c r="G564" s="13"/>
      <c r="H564" s="13"/>
      <c r="I564" s="202">
        <f t="shared" si="8"/>
        <v>0</v>
      </c>
    </row>
    <row r="565" spans="1:9" x14ac:dyDescent="0.25">
      <c r="A565" s="10" t="s">
        <v>407</v>
      </c>
      <c r="B565" s="19" t="s">
        <v>431</v>
      </c>
      <c r="C565" s="24"/>
      <c r="D565" s="24"/>
      <c r="E565" s="157">
        <v>294.90035087719298</v>
      </c>
      <c r="F565" s="26"/>
      <c r="G565" s="13"/>
      <c r="H565" s="158">
        <f>E565*1.1</f>
        <v>324.3903859649123</v>
      </c>
      <c r="I565" s="202">
        <f t="shared" si="8"/>
        <v>308.46576701754384</v>
      </c>
    </row>
    <row r="566" spans="1:9" x14ac:dyDescent="0.25">
      <c r="A566" s="10" t="s">
        <v>407</v>
      </c>
      <c r="B566" s="19" t="s">
        <v>432</v>
      </c>
      <c r="C566" s="24"/>
      <c r="D566" s="24"/>
      <c r="E566" s="157">
        <v>294.90035087719298</v>
      </c>
      <c r="F566" s="26"/>
      <c r="G566" s="13"/>
      <c r="H566" s="158">
        <f t="shared" ref="H566:H577" si="9">E566*1.1</f>
        <v>324.3903859649123</v>
      </c>
      <c r="I566" s="202">
        <f t="shared" si="8"/>
        <v>308.46576701754384</v>
      </c>
    </row>
    <row r="567" spans="1:9" x14ac:dyDescent="0.25">
      <c r="A567" s="10" t="s">
        <v>407</v>
      </c>
      <c r="B567" s="19" t="s">
        <v>433</v>
      </c>
      <c r="C567" s="24"/>
      <c r="D567" s="24"/>
      <c r="E567" s="157">
        <v>589.80070175438618</v>
      </c>
      <c r="F567" s="26"/>
      <c r="G567" s="13"/>
      <c r="H567" s="158">
        <f t="shared" si="9"/>
        <v>648.78077192982482</v>
      </c>
      <c r="I567" s="202">
        <f t="shared" si="8"/>
        <v>616.93153403508802</v>
      </c>
    </row>
    <row r="568" spans="1:9" x14ac:dyDescent="0.25">
      <c r="A568" s="10" t="s">
        <v>407</v>
      </c>
      <c r="B568" s="19" t="s">
        <v>434</v>
      </c>
      <c r="C568" s="24"/>
      <c r="D568" s="24"/>
      <c r="E568" s="157">
        <v>589.80070175438618</v>
      </c>
      <c r="F568" s="26"/>
      <c r="G568" s="13"/>
      <c r="H568" s="158">
        <f t="shared" si="9"/>
        <v>648.78077192982482</v>
      </c>
      <c r="I568" s="202">
        <f t="shared" si="8"/>
        <v>616.93153403508802</v>
      </c>
    </row>
    <row r="569" spans="1:9" x14ac:dyDescent="0.25">
      <c r="A569" s="10" t="s">
        <v>407</v>
      </c>
      <c r="B569" s="58" t="s">
        <v>435</v>
      </c>
      <c r="C569" s="24"/>
      <c r="D569" s="24"/>
      <c r="E569" s="157"/>
      <c r="F569" s="26"/>
      <c r="G569" s="13"/>
      <c r="H569" s="13">
        <f t="shared" si="9"/>
        <v>0</v>
      </c>
      <c r="I569" s="202">
        <f t="shared" si="8"/>
        <v>0</v>
      </c>
    </row>
    <row r="570" spans="1:9" x14ac:dyDescent="0.25">
      <c r="A570" s="10" t="s">
        <v>407</v>
      </c>
      <c r="B570" s="58" t="s">
        <v>436</v>
      </c>
      <c r="C570" s="24"/>
      <c r="D570" s="24"/>
      <c r="E570" s="157"/>
      <c r="F570" s="26"/>
      <c r="G570" s="13"/>
      <c r="H570" s="13">
        <f t="shared" si="9"/>
        <v>0</v>
      </c>
      <c r="I570" s="202">
        <f t="shared" si="8"/>
        <v>0</v>
      </c>
    </row>
    <row r="571" spans="1:9" x14ac:dyDescent="0.25">
      <c r="A571" s="10" t="s">
        <v>407</v>
      </c>
      <c r="B571" s="19" t="s">
        <v>437</v>
      </c>
      <c r="C571" s="24"/>
      <c r="D571" s="24"/>
      <c r="E571" s="157">
        <v>1769.2800438596491</v>
      </c>
      <c r="F571" s="26"/>
      <c r="G571" s="13"/>
      <c r="H571" s="159">
        <f t="shared" si="9"/>
        <v>1946.2080482456142</v>
      </c>
      <c r="I571" s="202">
        <f t="shared" si="8"/>
        <v>1850.6669258771931</v>
      </c>
    </row>
    <row r="572" spans="1:9" x14ac:dyDescent="0.25">
      <c r="A572" s="10" t="s">
        <v>407</v>
      </c>
      <c r="B572" s="19" t="s">
        <v>438</v>
      </c>
      <c r="C572" s="24"/>
      <c r="D572" s="24"/>
      <c r="E572" s="157">
        <v>1946.2690789473686</v>
      </c>
      <c r="F572" s="26"/>
      <c r="G572" s="13"/>
      <c r="H572" s="159">
        <f t="shared" si="9"/>
        <v>2140.8959868421057</v>
      </c>
      <c r="I572" s="202">
        <f t="shared" si="8"/>
        <v>2035.7974565789477</v>
      </c>
    </row>
    <row r="573" spans="1:9" x14ac:dyDescent="0.25">
      <c r="A573" s="10" t="s">
        <v>407</v>
      </c>
      <c r="B573" s="19" t="s">
        <v>439</v>
      </c>
      <c r="C573" s="24"/>
      <c r="D573" s="24"/>
      <c r="E573" s="157">
        <v>2948.7593859649123</v>
      </c>
      <c r="F573" s="26"/>
      <c r="G573" s="13"/>
      <c r="H573" s="159">
        <f t="shared" si="9"/>
        <v>3243.6353245614036</v>
      </c>
      <c r="I573" s="202">
        <f t="shared" si="8"/>
        <v>3084.4023177192985</v>
      </c>
    </row>
    <row r="574" spans="1:9" x14ac:dyDescent="0.25">
      <c r="A574" s="10" t="s">
        <v>407</v>
      </c>
      <c r="B574" s="19" t="s">
        <v>440</v>
      </c>
      <c r="C574" s="24"/>
      <c r="D574" s="24"/>
      <c r="E574" s="157">
        <v>3676.1232894736845</v>
      </c>
      <c r="F574" s="26"/>
      <c r="G574" s="13"/>
      <c r="H574" s="159">
        <f t="shared" si="9"/>
        <v>4043.7356184210535</v>
      </c>
      <c r="I574" s="202">
        <f t="shared" si="8"/>
        <v>3845.2249607894742</v>
      </c>
    </row>
    <row r="575" spans="1:9" x14ac:dyDescent="0.25">
      <c r="A575" s="10" t="s">
        <v>407</v>
      </c>
      <c r="B575" s="19" t="s">
        <v>441</v>
      </c>
      <c r="C575" s="24"/>
      <c r="D575" s="24"/>
      <c r="E575" s="157">
        <v>7371.8984649122813</v>
      </c>
      <c r="F575" s="26"/>
      <c r="G575" s="13"/>
      <c r="H575" s="159">
        <f t="shared" si="9"/>
        <v>8109.0883114035105</v>
      </c>
      <c r="I575" s="202">
        <f t="shared" si="8"/>
        <v>7711.0057942982467</v>
      </c>
    </row>
    <row r="576" spans="1:9" x14ac:dyDescent="0.25">
      <c r="A576" s="10" t="s">
        <v>407</v>
      </c>
      <c r="B576" s="19" t="s">
        <v>442</v>
      </c>
      <c r="C576" s="24"/>
      <c r="D576" s="24"/>
      <c r="E576" s="157">
        <v>2064.1803947368421</v>
      </c>
      <c r="F576" s="26"/>
      <c r="G576" s="13"/>
      <c r="H576" s="159">
        <f t="shared" si="9"/>
        <v>2270.5984342105266</v>
      </c>
      <c r="I576" s="202">
        <f t="shared" si="8"/>
        <v>2159.1326928947369</v>
      </c>
    </row>
    <row r="577" spans="1:9" x14ac:dyDescent="0.25">
      <c r="A577" s="10" t="s">
        <v>407</v>
      </c>
      <c r="B577" s="19" t="s">
        <v>443</v>
      </c>
      <c r="C577" s="24"/>
      <c r="D577" s="24"/>
      <c r="E577" s="157">
        <v>2924.3471052631585</v>
      </c>
      <c r="F577" s="26"/>
      <c r="G577" s="13"/>
      <c r="H577" s="159">
        <f t="shared" si="9"/>
        <v>3216.7818157894744</v>
      </c>
      <c r="I577" s="202">
        <f t="shared" si="8"/>
        <v>3058.867072105264</v>
      </c>
    </row>
    <row r="578" spans="1:9" x14ac:dyDescent="0.25">
      <c r="A578" s="10" t="s">
        <v>407</v>
      </c>
      <c r="B578" s="19" t="s">
        <v>444</v>
      </c>
      <c r="C578" s="24"/>
      <c r="D578" s="24"/>
      <c r="E578" s="26"/>
      <c r="F578" s="26"/>
      <c r="G578" s="13"/>
      <c r="H578" s="13"/>
      <c r="I578" s="202">
        <f t="shared" si="8"/>
        <v>0</v>
      </c>
    </row>
    <row r="579" spans="1:9" x14ac:dyDescent="0.25">
      <c r="A579" s="10" t="s">
        <v>407</v>
      </c>
      <c r="B579" s="19" t="s">
        <v>445</v>
      </c>
      <c r="C579" s="24"/>
      <c r="D579" s="24"/>
      <c r="E579" s="26"/>
      <c r="F579" s="26"/>
      <c r="G579" s="13"/>
      <c r="H579" s="13"/>
      <c r="I579" s="202">
        <f t="shared" si="8"/>
        <v>0</v>
      </c>
    </row>
    <row r="580" spans="1:9" x14ac:dyDescent="0.25">
      <c r="A580" s="10" t="s">
        <v>407</v>
      </c>
      <c r="B580" s="19" t="s">
        <v>446</v>
      </c>
      <c r="C580" s="24"/>
      <c r="D580" s="24"/>
      <c r="E580" s="26"/>
      <c r="F580" s="26"/>
      <c r="G580" s="13"/>
      <c r="H580" s="13"/>
      <c r="I580" s="202">
        <f t="shared" si="8"/>
        <v>0</v>
      </c>
    </row>
    <row r="581" spans="1:9" x14ac:dyDescent="0.25">
      <c r="A581" s="10" t="s">
        <v>407</v>
      </c>
      <c r="B581" s="19" t="s">
        <v>447</v>
      </c>
      <c r="C581" s="24"/>
      <c r="D581" s="24"/>
      <c r="E581" s="26"/>
      <c r="F581" s="26"/>
      <c r="G581" s="13"/>
      <c r="H581" s="13"/>
      <c r="I581" s="202">
        <f t="shared" si="8"/>
        <v>0</v>
      </c>
    </row>
    <row r="582" spans="1:9" x14ac:dyDescent="0.25">
      <c r="A582" s="10" t="s">
        <v>407</v>
      </c>
      <c r="B582" s="19" t="s">
        <v>448</v>
      </c>
      <c r="C582" s="24"/>
      <c r="D582" s="24"/>
      <c r="E582" s="26"/>
      <c r="F582" s="26"/>
      <c r="G582" s="13"/>
      <c r="H582" s="13"/>
      <c r="I582" s="202">
        <f t="shared" si="8"/>
        <v>0</v>
      </c>
    </row>
    <row r="583" spans="1:9" x14ac:dyDescent="0.25">
      <c r="A583" s="10" t="s">
        <v>407</v>
      </c>
      <c r="B583" s="19"/>
      <c r="C583" s="24"/>
      <c r="D583" s="24"/>
      <c r="E583" s="26"/>
      <c r="F583" s="26"/>
      <c r="G583" s="13"/>
      <c r="H583" s="13"/>
      <c r="I583" s="202">
        <f t="shared" si="8"/>
        <v>0</v>
      </c>
    </row>
    <row r="584" spans="1:9" x14ac:dyDescent="0.25">
      <c r="A584" s="10" t="s">
        <v>407</v>
      </c>
      <c r="B584" s="58" t="s">
        <v>449</v>
      </c>
      <c r="C584" s="24"/>
      <c r="D584" s="24"/>
      <c r="E584" s="26"/>
      <c r="F584" s="26"/>
      <c r="G584" s="13"/>
      <c r="H584" s="13"/>
      <c r="I584" s="202">
        <f t="shared" si="8"/>
        <v>0</v>
      </c>
    </row>
    <row r="585" spans="1:9" x14ac:dyDescent="0.25">
      <c r="A585" s="10" t="s">
        <v>407</v>
      </c>
      <c r="B585" s="58" t="s">
        <v>450</v>
      </c>
      <c r="C585" s="24"/>
      <c r="D585" s="24"/>
      <c r="E585" s="26"/>
      <c r="F585" s="26"/>
      <c r="G585" s="13"/>
      <c r="H585" s="13"/>
      <c r="I585" s="202">
        <f t="shared" si="8"/>
        <v>0</v>
      </c>
    </row>
    <row r="586" spans="1:9" x14ac:dyDescent="0.25">
      <c r="A586" s="10" t="s">
        <v>407</v>
      </c>
      <c r="B586" s="58" t="s">
        <v>451</v>
      </c>
      <c r="C586" s="24"/>
      <c r="D586" s="24"/>
      <c r="E586" s="26"/>
      <c r="F586" s="26"/>
      <c r="G586" s="13"/>
      <c r="H586" s="13"/>
      <c r="I586" s="202">
        <f t="shared" si="8"/>
        <v>0</v>
      </c>
    </row>
    <row r="587" spans="1:9" x14ac:dyDescent="0.25">
      <c r="A587" s="10" t="s">
        <v>407</v>
      </c>
      <c r="B587" s="58" t="s">
        <v>452</v>
      </c>
      <c r="C587" s="24"/>
      <c r="D587" s="24"/>
      <c r="E587" s="26"/>
      <c r="F587" s="26"/>
      <c r="G587" s="13"/>
      <c r="H587" s="13"/>
      <c r="I587" s="202">
        <f t="shared" si="8"/>
        <v>0</v>
      </c>
    </row>
    <row r="588" spans="1:9" x14ac:dyDescent="0.25">
      <c r="A588" s="10" t="s">
        <v>407</v>
      </c>
      <c r="B588" s="58" t="s">
        <v>453</v>
      </c>
      <c r="C588" s="24"/>
      <c r="D588" s="24"/>
      <c r="E588" s="26"/>
      <c r="F588" s="26"/>
      <c r="G588" s="13"/>
      <c r="H588" s="13"/>
      <c r="I588" s="202">
        <f t="shared" si="8"/>
        <v>0</v>
      </c>
    </row>
    <row r="589" spans="1:9" x14ac:dyDescent="0.25">
      <c r="A589" s="10" t="s">
        <v>407</v>
      </c>
      <c r="B589" s="58" t="s">
        <v>454</v>
      </c>
      <c r="C589" s="24"/>
      <c r="D589" s="24"/>
      <c r="E589" s="26"/>
      <c r="F589" s="26"/>
      <c r="G589" s="13"/>
      <c r="H589" s="13"/>
      <c r="I589" s="202">
        <f t="shared" si="8"/>
        <v>0</v>
      </c>
    </row>
    <row r="590" spans="1:9" x14ac:dyDescent="0.25">
      <c r="A590" s="10" t="s">
        <v>407</v>
      </c>
      <c r="B590" s="58" t="s">
        <v>455</v>
      </c>
      <c r="C590" s="24"/>
      <c r="D590" s="24"/>
      <c r="E590" s="26"/>
      <c r="F590" s="26"/>
      <c r="G590" s="13"/>
      <c r="H590" s="13"/>
      <c r="I590" s="202">
        <f t="shared" si="8"/>
        <v>0</v>
      </c>
    </row>
    <row r="591" spans="1:9" x14ac:dyDescent="0.25">
      <c r="A591" s="10"/>
      <c r="B591" s="58"/>
      <c r="C591" s="24"/>
      <c r="D591" s="24"/>
      <c r="E591" s="26"/>
      <c r="F591" s="26"/>
      <c r="G591" s="13"/>
      <c r="H591" s="13"/>
      <c r="I591" s="202">
        <f t="shared" si="8"/>
        <v>0</v>
      </c>
    </row>
    <row r="592" spans="1:9" x14ac:dyDescent="0.25">
      <c r="A592" s="160" t="s">
        <v>407</v>
      </c>
      <c r="B592" s="161" t="s">
        <v>456</v>
      </c>
      <c r="C592" s="24"/>
      <c r="D592" s="24"/>
      <c r="E592" s="26"/>
      <c r="F592" s="26"/>
      <c r="G592" s="13"/>
      <c r="H592" s="13"/>
      <c r="I592" s="202">
        <f t="shared" si="8"/>
        <v>0</v>
      </c>
    </row>
    <row r="593" spans="1:9" x14ac:dyDescent="0.25">
      <c r="A593" s="10" t="s">
        <v>407</v>
      </c>
      <c r="B593" s="162" t="s">
        <v>457</v>
      </c>
      <c r="C593" s="24"/>
      <c r="D593" s="24"/>
      <c r="E593" s="26"/>
      <c r="F593" s="26"/>
      <c r="G593" s="13"/>
      <c r="H593" s="13"/>
      <c r="I593" s="202">
        <f t="shared" si="8"/>
        <v>0</v>
      </c>
    </row>
    <row r="594" spans="1:9" ht="72.75" x14ac:dyDescent="0.25">
      <c r="A594" s="10"/>
      <c r="B594" s="163" t="s">
        <v>615</v>
      </c>
      <c r="C594" s="24"/>
      <c r="D594" s="24"/>
      <c r="E594" s="26"/>
      <c r="F594" s="26"/>
      <c r="G594" s="13"/>
      <c r="H594" s="13"/>
      <c r="I594" s="202">
        <f t="shared" si="8"/>
        <v>0</v>
      </c>
    </row>
    <row r="595" spans="1:9" x14ac:dyDescent="0.25">
      <c r="A595" s="10"/>
      <c r="B595" s="164" t="s">
        <v>616</v>
      </c>
      <c r="C595" s="24"/>
      <c r="D595" s="24"/>
      <c r="E595" s="26"/>
      <c r="F595" s="26"/>
      <c r="G595" s="13"/>
      <c r="H595" s="13"/>
      <c r="I595" s="202">
        <f t="shared" si="8"/>
        <v>0</v>
      </c>
    </row>
    <row r="596" spans="1:9" x14ac:dyDescent="0.25">
      <c r="A596" s="10"/>
      <c r="B596" s="164" t="s">
        <v>458</v>
      </c>
      <c r="C596" s="24"/>
      <c r="D596" s="24"/>
      <c r="E596" s="26"/>
      <c r="F596" s="26"/>
      <c r="G596" s="13"/>
      <c r="H596" s="13"/>
      <c r="I596" s="202">
        <f t="shared" si="8"/>
        <v>0</v>
      </c>
    </row>
    <row r="597" spans="1:9" x14ac:dyDescent="0.25">
      <c r="A597" s="10"/>
      <c r="B597" s="163"/>
      <c r="C597" s="24"/>
      <c r="D597" s="24"/>
      <c r="E597" s="26"/>
      <c r="F597" s="26"/>
      <c r="G597" s="13"/>
      <c r="H597" s="13"/>
      <c r="I597" s="202">
        <f t="shared" si="8"/>
        <v>0</v>
      </c>
    </row>
    <row r="598" spans="1:9" x14ac:dyDescent="0.25">
      <c r="A598" s="10"/>
      <c r="B598" s="162" t="s">
        <v>459</v>
      </c>
      <c r="C598" s="24"/>
      <c r="D598" s="24"/>
      <c r="E598" s="26"/>
      <c r="F598" s="26"/>
      <c r="G598" s="13"/>
      <c r="H598" s="13"/>
      <c r="I598" s="202">
        <f t="shared" si="8"/>
        <v>0</v>
      </c>
    </row>
    <row r="599" spans="1:9" x14ac:dyDescent="0.25">
      <c r="A599" s="10"/>
      <c r="B599" s="165" t="s">
        <v>460</v>
      </c>
      <c r="C599" s="24"/>
      <c r="D599" s="24"/>
      <c r="E599" s="26"/>
      <c r="F599" s="152">
        <v>505</v>
      </c>
      <c r="G599" s="13"/>
      <c r="H599" s="166">
        <v>528.23</v>
      </c>
      <c r="I599" s="207">
        <v>528.23</v>
      </c>
    </row>
    <row r="600" spans="1:9" x14ac:dyDescent="0.25">
      <c r="A600" s="10"/>
      <c r="B600" s="165" t="s">
        <v>461</v>
      </c>
      <c r="C600" s="24"/>
      <c r="D600" s="24"/>
      <c r="E600" s="68"/>
      <c r="F600" s="152">
        <v>365</v>
      </c>
      <c r="G600" s="13"/>
      <c r="H600" s="166">
        <v>381.79</v>
      </c>
      <c r="I600" s="207">
        <v>381.79</v>
      </c>
    </row>
    <row r="601" spans="1:9" x14ac:dyDescent="0.25">
      <c r="A601" s="10"/>
      <c r="B601" s="165" t="s">
        <v>462</v>
      </c>
      <c r="C601" s="24"/>
      <c r="D601" s="24"/>
      <c r="E601" s="68"/>
      <c r="F601" s="152">
        <v>71</v>
      </c>
      <c r="G601" s="11"/>
      <c r="H601" s="166">
        <v>74.266000000000005</v>
      </c>
      <c r="I601" s="207">
        <v>74.266000000000005</v>
      </c>
    </row>
    <row r="602" spans="1:9" x14ac:dyDescent="0.25">
      <c r="A602" s="10"/>
      <c r="B602" s="165" t="s">
        <v>463</v>
      </c>
      <c r="C602" s="24"/>
      <c r="D602" s="24"/>
      <c r="E602" s="68"/>
      <c r="F602" s="152">
        <v>71</v>
      </c>
      <c r="G602" s="11"/>
      <c r="H602" s="166">
        <v>74.266000000000005</v>
      </c>
      <c r="I602" s="207">
        <v>74.266000000000005</v>
      </c>
    </row>
    <row r="603" spans="1:9" x14ac:dyDescent="0.25">
      <c r="A603" s="10"/>
      <c r="B603" s="165"/>
      <c r="C603" s="24"/>
      <c r="D603" s="24"/>
      <c r="E603" s="68"/>
      <c r="F603" s="152"/>
      <c r="G603" s="11"/>
      <c r="H603" s="139"/>
      <c r="I603" s="208"/>
    </row>
    <row r="604" spans="1:9" ht="44.25" x14ac:dyDescent="0.25">
      <c r="A604" s="10"/>
      <c r="B604" s="163" t="s">
        <v>617</v>
      </c>
      <c r="C604" s="24"/>
      <c r="D604" s="24"/>
      <c r="E604" s="68"/>
      <c r="F604" s="152"/>
      <c r="G604" s="11"/>
      <c r="H604" s="139"/>
      <c r="I604" s="208"/>
    </row>
    <row r="605" spans="1:9" x14ac:dyDescent="0.25">
      <c r="A605" s="10"/>
      <c r="B605" s="165" t="s">
        <v>460</v>
      </c>
      <c r="C605" s="24"/>
      <c r="D605" s="24"/>
      <c r="E605" s="68"/>
      <c r="F605" s="152">
        <v>454.5</v>
      </c>
      <c r="G605" s="11"/>
      <c r="H605" s="166">
        <v>475.40699999999998</v>
      </c>
      <c r="I605" s="207">
        <v>475.40699999999998</v>
      </c>
    </row>
    <row r="606" spans="1:9" x14ac:dyDescent="0.25">
      <c r="A606" s="10"/>
      <c r="B606" s="165" t="s">
        <v>461</v>
      </c>
      <c r="C606" s="24"/>
      <c r="D606" s="24"/>
      <c r="E606" s="68"/>
      <c r="F606" s="152">
        <v>328.5</v>
      </c>
      <c r="G606" s="11"/>
      <c r="H606" s="166">
        <v>343.61099999999999</v>
      </c>
      <c r="I606" s="207">
        <v>343.61099999999999</v>
      </c>
    </row>
    <row r="607" spans="1:9" x14ac:dyDescent="0.25">
      <c r="A607" s="10"/>
      <c r="B607" s="165" t="s">
        <v>464</v>
      </c>
      <c r="C607" s="24"/>
      <c r="D607" s="24"/>
      <c r="E607" s="68"/>
      <c r="F607" s="152">
        <v>63.9</v>
      </c>
      <c r="G607" s="11"/>
      <c r="H607" s="166">
        <v>66.839399999999998</v>
      </c>
      <c r="I607" s="207">
        <v>66.839399999999998</v>
      </c>
    </row>
    <row r="608" spans="1:9" x14ac:dyDescent="0.25">
      <c r="A608" s="10"/>
      <c r="B608" s="165" t="s">
        <v>465</v>
      </c>
      <c r="C608" s="24"/>
      <c r="D608" s="24"/>
      <c r="E608" s="68"/>
      <c r="F608" s="152">
        <v>63.9</v>
      </c>
      <c r="G608" s="11"/>
      <c r="H608" s="166">
        <v>66.839399999999998</v>
      </c>
      <c r="I608" s="207">
        <v>66.839399999999998</v>
      </c>
    </row>
    <row r="609" spans="1:9" x14ac:dyDescent="0.25">
      <c r="A609" s="10"/>
      <c r="B609" s="165"/>
      <c r="C609" s="24"/>
      <c r="D609" s="24"/>
      <c r="E609" s="68"/>
      <c r="F609" s="152"/>
      <c r="G609" s="11"/>
      <c r="H609" s="139"/>
      <c r="I609" s="208"/>
    </row>
    <row r="610" spans="1:9" x14ac:dyDescent="0.25">
      <c r="A610" s="10"/>
      <c r="B610" s="162" t="s">
        <v>466</v>
      </c>
      <c r="C610" s="24"/>
      <c r="D610" s="24"/>
      <c r="E610" s="68"/>
      <c r="F610" s="152"/>
      <c r="G610" s="11"/>
      <c r="H610" s="139"/>
      <c r="I610" s="208"/>
    </row>
    <row r="611" spans="1:9" x14ac:dyDescent="0.25">
      <c r="A611" s="10"/>
      <c r="B611" s="162" t="s">
        <v>618</v>
      </c>
      <c r="C611" s="24"/>
      <c r="D611" s="24"/>
      <c r="E611" s="68"/>
      <c r="F611" s="152"/>
      <c r="G611" s="11"/>
      <c r="H611" s="139"/>
      <c r="I611" s="208"/>
    </row>
    <row r="612" spans="1:9" x14ac:dyDescent="0.25">
      <c r="A612" s="10"/>
      <c r="B612" s="162" t="s">
        <v>458</v>
      </c>
      <c r="C612" s="24"/>
      <c r="D612" s="24"/>
      <c r="E612" s="68"/>
      <c r="F612" s="152"/>
      <c r="G612" s="11"/>
      <c r="H612" s="139"/>
      <c r="I612" s="208"/>
    </row>
    <row r="613" spans="1:9" ht="72" x14ac:dyDescent="0.25">
      <c r="A613" s="10"/>
      <c r="B613" s="163" t="s">
        <v>467</v>
      </c>
      <c r="C613" s="24"/>
      <c r="D613" s="24"/>
      <c r="E613" s="68"/>
      <c r="F613" s="152"/>
      <c r="G613" s="11"/>
      <c r="H613" s="139"/>
      <c r="I613" s="208"/>
    </row>
    <row r="614" spans="1:9" x14ac:dyDescent="0.25">
      <c r="A614" s="10"/>
      <c r="B614" s="165" t="s">
        <v>460</v>
      </c>
      <c r="C614" s="24"/>
      <c r="D614" s="24"/>
      <c r="E614" s="68"/>
      <c r="F614" s="152">
        <v>252.5</v>
      </c>
      <c r="G614" s="11"/>
      <c r="H614" s="166">
        <v>264.11500000000001</v>
      </c>
      <c r="I614" s="207">
        <v>264.11500000000001</v>
      </c>
    </row>
    <row r="615" spans="1:9" x14ac:dyDescent="0.25">
      <c r="A615" s="10"/>
      <c r="B615" s="165" t="s">
        <v>461</v>
      </c>
      <c r="C615" s="24"/>
      <c r="D615" s="24"/>
      <c r="E615" s="68"/>
      <c r="F615" s="152">
        <v>182.5</v>
      </c>
      <c r="G615" s="11"/>
      <c r="H615" s="166">
        <v>190.89500000000001</v>
      </c>
      <c r="I615" s="207">
        <v>190.89500000000001</v>
      </c>
    </row>
    <row r="616" spans="1:9" x14ac:dyDescent="0.25">
      <c r="A616" s="10"/>
      <c r="B616" s="165" t="s">
        <v>464</v>
      </c>
      <c r="C616" s="24"/>
      <c r="D616" s="24"/>
      <c r="E616" s="68"/>
      <c r="F616" s="152">
        <v>35.5</v>
      </c>
      <c r="G616" s="11"/>
      <c r="H616" s="166">
        <v>37.133000000000003</v>
      </c>
      <c r="I616" s="207">
        <v>37.133000000000003</v>
      </c>
    </row>
    <row r="617" spans="1:9" x14ac:dyDescent="0.25">
      <c r="A617" s="10"/>
      <c r="B617" s="165" t="s">
        <v>465</v>
      </c>
      <c r="C617" s="24"/>
      <c r="D617" s="24"/>
      <c r="E617" s="68"/>
      <c r="F617" s="152">
        <v>35.5</v>
      </c>
      <c r="G617" s="11"/>
      <c r="H617" s="166">
        <v>37.133000000000003</v>
      </c>
      <c r="I617" s="207">
        <v>37.133000000000003</v>
      </c>
    </row>
    <row r="618" spans="1:9" x14ac:dyDescent="0.25">
      <c r="A618" s="10"/>
      <c r="B618" s="165"/>
      <c r="C618" s="24"/>
      <c r="D618" s="24"/>
      <c r="E618" s="68"/>
      <c r="F618" s="152"/>
      <c r="G618" s="11"/>
      <c r="H618" s="139"/>
      <c r="I618" s="208"/>
    </row>
    <row r="619" spans="1:9" ht="44.25" x14ac:dyDescent="0.25">
      <c r="A619" s="10"/>
      <c r="B619" s="163" t="s">
        <v>619</v>
      </c>
      <c r="C619" s="24"/>
      <c r="D619" s="24"/>
      <c r="E619" s="68"/>
      <c r="F619" s="152"/>
      <c r="G619" s="11"/>
      <c r="H619" s="139"/>
      <c r="I619" s="208"/>
    </row>
    <row r="620" spans="1:9" x14ac:dyDescent="0.25">
      <c r="A620" s="10"/>
      <c r="B620" s="165" t="s">
        <v>460</v>
      </c>
      <c r="C620" s="24"/>
      <c r="D620" s="24"/>
      <c r="E620" s="68"/>
      <c r="F620" s="152">
        <v>227.25</v>
      </c>
      <c r="G620" s="11"/>
      <c r="H620" s="166">
        <v>237.70349999999999</v>
      </c>
      <c r="I620" s="207">
        <v>237.70349999999999</v>
      </c>
    </row>
    <row r="621" spans="1:9" x14ac:dyDescent="0.25">
      <c r="A621" s="10"/>
      <c r="B621" s="165" t="s">
        <v>461</v>
      </c>
      <c r="C621" s="24"/>
      <c r="D621" s="24"/>
      <c r="E621" s="68"/>
      <c r="F621" s="152">
        <v>164.25</v>
      </c>
      <c r="G621" s="11"/>
      <c r="H621" s="166">
        <v>171.80549999999999</v>
      </c>
      <c r="I621" s="207">
        <v>171.80549999999999</v>
      </c>
    </row>
    <row r="622" spans="1:9" x14ac:dyDescent="0.25">
      <c r="A622" s="10"/>
      <c r="B622" s="165" t="s">
        <v>464</v>
      </c>
      <c r="C622" s="24"/>
      <c r="D622" s="24"/>
      <c r="E622" s="12"/>
      <c r="F622" s="152">
        <v>31.95</v>
      </c>
      <c r="G622" s="11"/>
      <c r="H622" s="166">
        <v>33.419699999999999</v>
      </c>
      <c r="I622" s="207">
        <v>33.419699999999999</v>
      </c>
    </row>
    <row r="623" spans="1:9" x14ac:dyDescent="0.25">
      <c r="A623" s="10"/>
      <c r="B623" s="165" t="s">
        <v>465</v>
      </c>
      <c r="C623" s="24"/>
      <c r="D623" s="24"/>
      <c r="E623" s="12"/>
      <c r="F623" s="152">
        <v>31.95</v>
      </c>
      <c r="G623" s="11"/>
      <c r="H623" s="166">
        <v>33.419699999999999</v>
      </c>
      <c r="I623" s="207">
        <v>33.419699999999999</v>
      </c>
    </row>
    <row r="624" spans="1:9" x14ac:dyDescent="0.25">
      <c r="A624" s="10" t="s">
        <v>407</v>
      </c>
      <c r="B624" s="162" t="s">
        <v>468</v>
      </c>
      <c r="C624" s="24"/>
      <c r="D624" s="24"/>
      <c r="E624" s="12"/>
      <c r="F624" s="12"/>
      <c r="G624" s="11"/>
      <c r="H624" s="13"/>
      <c r="I624" s="209"/>
    </row>
    <row r="625" spans="1:9" x14ac:dyDescent="0.25">
      <c r="A625" s="10" t="s">
        <v>407</v>
      </c>
      <c r="B625" s="165" t="s">
        <v>469</v>
      </c>
      <c r="C625" s="24"/>
      <c r="D625" s="24"/>
      <c r="E625" s="12"/>
      <c r="F625" s="12">
        <v>40.890570175438604</v>
      </c>
      <c r="G625" s="11"/>
      <c r="H625" s="159">
        <f>F625*1.1</f>
        <v>44.97962719298247</v>
      </c>
      <c r="I625" s="210">
        <f>G625*1.1</f>
        <v>0</v>
      </c>
    </row>
    <row r="626" spans="1:9" x14ac:dyDescent="0.25">
      <c r="A626" s="10" t="s">
        <v>407</v>
      </c>
      <c r="B626" s="165" t="s">
        <v>470</v>
      </c>
      <c r="C626" s="24"/>
      <c r="D626" s="24"/>
      <c r="E626" s="12"/>
      <c r="F626" s="12">
        <v>13.670877192982459</v>
      </c>
      <c r="G626" s="11"/>
      <c r="H626" s="159">
        <f t="shared" ref="H626:I629" si="10">F626*1.1</f>
        <v>15.037964912280707</v>
      </c>
      <c r="I626" s="210">
        <f t="shared" si="10"/>
        <v>0</v>
      </c>
    </row>
    <row r="627" spans="1:9" x14ac:dyDescent="0.25">
      <c r="A627" s="10" t="s">
        <v>407</v>
      </c>
      <c r="B627" s="165" t="s">
        <v>471</v>
      </c>
      <c r="C627" s="24"/>
      <c r="D627" s="24"/>
      <c r="E627" s="12"/>
      <c r="F627" s="12">
        <v>13.670877192982459</v>
      </c>
      <c r="G627" s="11"/>
      <c r="H627" s="159">
        <f t="shared" si="10"/>
        <v>15.037964912280707</v>
      </c>
      <c r="I627" s="210">
        <f t="shared" si="10"/>
        <v>0</v>
      </c>
    </row>
    <row r="628" spans="1:9" x14ac:dyDescent="0.25">
      <c r="A628" s="10" t="s">
        <v>407</v>
      </c>
      <c r="B628" s="165" t="s">
        <v>472</v>
      </c>
      <c r="C628" s="24"/>
      <c r="D628" s="24"/>
      <c r="E628" s="12"/>
      <c r="F628" s="12">
        <v>13.670877192982459</v>
      </c>
      <c r="G628" s="11"/>
      <c r="H628" s="159">
        <f t="shared" si="10"/>
        <v>15.037964912280707</v>
      </c>
      <c r="I628" s="210">
        <f t="shared" si="10"/>
        <v>0</v>
      </c>
    </row>
    <row r="629" spans="1:9" x14ac:dyDescent="0.25">
      <c r="A629" s="10" t="s">
        <v>407</v>
      </c>
      <c r="B629" s="165" t="s">
        <v>473</v>
      </c>
      <c r="C629" s="24"/>
      <c r="D629" s="24"/>
      <c r="E629" s="12"/>
      <c r="F629" s="12">
        <v>408.17333333333335</v>
      </c>
      <c r="G629" s="11"/>
      <c r="H629" s="159">
        <f t="shared" si="10"/>
        <v>448.9906666666667</v>
      </c>
      <c r="I629" s="210">
        <f t="shared" si="10"/>
        <v>0</v>
      </c>
    </row>
    <row r="630" spans="1:9" x14ac:dyDescent="0.25">
      <c r="A630" s="10" t="s">
        <v>407</v>
      </c>
      <c r="B630" s="165"/>
      <c r="C630" s="24"/>
      <c r="D630" s="24"/>
      <c r="E630" s="12"/>
      <c r="F630" s="12"/>
      <c r="G630" s="11"/>
      <c r="H630" s="13"/>
      <c r="I630" s="202">
        <f t="shared" ref="I630:I663" si="11">E630*1.046</f>
        <v>0</v>
      </c>
    </row>
    <row r="631" spans="1:9" x14ac:dyDescent="0.25">
      <c r="A631" s="10" t="s">
        <v>407</v>
      </c>
      <c r="B631" s="144" t="s">
        <v>474</v>
      </c>
      <c r="C631" s="24"/>
      <c r="D631" s="24"/>
      <c r="E631" s="167"/>
      <c r="F631" s="12"/>
      <c r="G631" s="11"/>
      <c r="H631" s="13"/>
      <c r="I631" s="202">
        <f t="shared" si="11"/>
        <v>0</v>
      </c>
    </row>
    <row r="632" spans="1:9" x14ac:dyDescent="0.25">
      <c r="A632" s="10" t="s">
        <v>407</v>
      </c>
      <c r="B632" s="168" t="s">
        <v>475</v>
      </c>
      <c r="C632" s="24"/>
      <c r="D632" s="24"/>
      <c r="E632" s="167"/>
      <c r="F632" s="167"/>
      <c r="G632" s="11"/>
      <c r="H632" s="13"/>
      <c r="I632" s="202">
        <f t="shared" si="11"/>
        <v>0</v>
      </c>
    </row>
    <row r="633" spans="1:9" x14ac:dyDescent="0.25">
      <c r="A633" s="10" t="s">
        <v>407</v>
      </c>
      <c r="B633" s="168" t="s">
        <v>476</v>
      </c>
      <c r="C633" s="24"/>
      <c r="D633" s="24"/>
      <c r="E633" s="167"/>
      <c r="F633" s="167"/>
      <c r="G633" s="11"/>
      <c r="H633" s="13"/>
      <c r="I633" s="202">
        <f t="shared" si="11"/>
        <v>0</v>
      </c>
    </row>
    <row r="634" spans="1:9" x14ac:dyDescent="0.25">
      <c r="A634" s="10" t="s">
        <v>407</v>
      </c>
      <c r="B634" s="168" t="s">
        <v>477</v>
      </c>
      <c r="C634" s="24"/>
      <c r="D634" s="24"/>
      <c r="E634" s="167"/>
      <c r="F634" s="167"/>
      <c r="G634" s="11"/>
      <c r="H634" s="13"/>
      <c r="I634" s="202">
        <f t="shared" si="11"/>
        <v>0</v>
      </c>
    </row>
    <row r="635" spans="1:9" x14ac:dyDescent="0.25">
      <c r="A635" s="10" t="s">
        <v>407</v>
      </c>
      <c r="B635" s="165" t="s">
        <v>478</v>
      </c>
      <c r="C635" s="24"/>
      <c r="D635" s="24"/>
      <c r="E635" s="12">
        <v>52.974649122807023</v>
      </c>
      <c r="F635" s="167"/>
      <c r="G635" s="11"/>
      <c r="H635" s="159">
        <f>E635*1.1</f>
        <v>58.272114035087732</v>
      </c>
      <c r="I635" s="202">
        <f t="shared" si="11"/>
        <v>55.41148298245615</v>
      </c>
    </row>
    <row r="636" spans="1:9" x14ac:dyDescent="0.25">
      <c r="A636" s="10" t="s">
        <v>407</v>
      </c>
      <c r="B636" s="165" t="s">
        <v>479</v>
      </c>
      <c r="C636" s="24"/>
      <c r="D636" s="24"/>
      <c r="E636" s="12">
        <v>145.61925438596495</v>
      </c>
      <c r="F636" s="12"/>
      <c r="G636" s="11"/>
      <c r="H636" s="159">
        <f t="shared" ref="H636:H642" si="12">E636*1.1</f>
        <v>160.18117982456147</v>
      </c>
      <c r="I636" s="202">
        <f t="shared" si="11"/>
        <v>152.31774008771936</v>
      </c>
    </row>
    <row r="637" spans="1:9" x14ac:dyDescent="0.25">
      <c r="A637" s="10" t="s">
        <v>407</v>
      </c>
      <c r="B637" s="165"/>
      <c r="C637" s="24"/>
      <c r="D637" s="24"/>
      <c r="E637" s="12"/>
      <c r="F637" s="12"/>
      <c r="G637" s="11"/>
      <c r="H637" s="159">
        <f t="shared" si="12"/>
        <v>0</v>
      </c>
      <c r="I637" s="202">
        <f t="shared" si="11"/>
        <v>0</v>
      </c>
    </row>
    <row r="638" spans="1:9" x14ac:dyDescent="0.25">
      <c r="A638" s="10" t="s">
        <v>407</v>
      </c>
      <c r="B638" s="165" t="s">
        <v>480</v>
      </c>
      <c r="C638" s="24"/>
      <c r="D638" s="24"/>
      <c r="E638" s="12">
        <v>661.8169298245615</v>
      </c>
      <c r="F638" s="12"/>
      <c r="G638" s="11"/>
      <c r="H638" s="159">
        <f t="shared" si="12"/>
        <v>727.99862280701768</v>
      </c>
      <c r="I638" s="202">
        <f t="shared" si="11"/>
        <v>692.26050859649138</v>
      </c>
    </row>
    <row r="639" spans="1:9" x14ac:dyDescent="0.25">
      <c r="A639" s="10" t="s">
        <v>407</v>
      </c>
      <c r="B639" s="165" t="s">
        <v>481</v>
      </c>
      <c r="C639" s="24"/>
      <c r="D639" s="24"/>
      <c r="E639" s="12"/>
      <c r="F639" s="12"/>
      <c r="G639" s="11"/>
      <c r="H639" s="159">
        <f t="shared" si="12"/>
        <v>0</v>
      </c>
      <c r="I639" s="202">
        <f t="shared" si="11"/>
        <v>0</v>
      </c>
    </row>
    <row r="640" spans="1:9" x14ac:dyDescent="0.25">
      <c r="A640" s="10" t="s">
        <v>407</v>
      </c>
      <c r="B640" s="165" t="s">
        <v>482</v>
      </c>
      <c r="C640" s="24"/>
      <c r="D640" s="24"/>
      <c r="E640" s="12">
        <v>754.47130000000004</v>
      </c>
      <c r="F640" s="12"/>
      <c r="G640" s="11"/>
      <c r="H640" s="159">
        <f t="shared" si="12"/>
        <v>829.91843000000006</v>
      </c>
      <c r="I640" s="202">
        <f t="shared" si="11"/>
        <v>789.17697980000003</v>
      </c>
    </row>
    <row r="641" spans="1:9" x14ac:dyDescent="0.25">
      <c r="A641" s="10" t="s">
        <v>407</v>
      </c>
      <c r="B641" s="165" t="s">
        <v>483</v>
      </c>
      <c r="C641" s="24"/>
      <c r="D641" s="24"/>
      <c r="E641" s="12">
        <v>794.13149122807022</v>
      </c>
      <c r="F641" s="12"/>
      <c r="G641" s="11"/>
      <c r="H641" s="159">
        <f t="shared" si="12"/>
        <v>873.54464035087733</v>
      </c>
      <c r="I641" s="202">
        <f t="shared" si="11"/>
        <v>830.66153982456149</v>
      </c>
    </row>
    <row r="642" spans="1:9" x14ac:dyDescent="0.25">
      <c r="A642" s="10" t="s">
        <v>407</v>
      </c>
      <c r="B642" s="165" t="s">
        <v>484</v>
      </c>
      <c r="C642" s="24"/>
      <c r="D642" s="24"/>
      <c r="E642" s="12">
        <v>905.30990000000008</v>
      </c>
      <c r="F642" s="12"/>
      <c r="G642" s="11"/>
      <c r="H642" s="159">
        <f t="shared" si="12"/>
        <v>995.84089000000017</v>
      </c>
      <c r="I642" s="202">
        <f t="shared" si="11"/>
        <v>946.9541554000001</v>
      </c>
    </row>
    <row r="643" spans="1:9" x14ac:dyDescent="0.25">
      <c r="A643" s="10" t="s">
        <v>407</v>
      </c>
      <c r="B643" s="165"/>
      <c r="C643" s="24"/>
      <c r="D643" s="24"/>
      <c r="E643" s="12"/>
      <c r="F643" s="12"/>
      <c r="G643" s="11"/>
      <c r="H643" s="159"/>
      <c r="I643" s="202">
        <f t="shared" si="11"/>
        <v>0</v>
      </c>
    </row>
    <row r="644" spans="1:9" x14ac:dyDescent="0.25">
      <c r="A644" s="10" t="s">
        <v>407</v>
      </c>
      <c r="B644" s="144" t="s">
        <v>485</v>
      </c>
      <c r="C644" s="24"/>
      <c r="D644" s="24"/>
      <c r="E644" s="12"/>
      <c r="F644" s="12"/>
      <c r="G644" s="11"/>
      <c r="H644" s="159"/>
      <c r="I644" s="202">
        <f t="shared" si="11"/>
        <v>0</v>
      </c>
    </row>
    <row r="645" spans="1:9" x14ac:dyDescent="0.25">
      <c r="A645" s="10" t="s">
        <v>407</v>
      </c>
      <c r="B645" s="165" t="s">
        <v>486</v>
      </c>
      <c r="C645" s="24"/>
      <c r="D645" s="24"/>
      <c r="E645" s="12">
        <v>8.0560526315789485</v>
      </c>
      <c r="F645" s="12"/>
      <c r="G645" s="11"/>
      <c r="H645" s="159">
        <v>8.4266310526315795</v>
      </c>
      <c r="I645" s="202">
        <f t="shared" si="11"/>
        <v>8.4266310526315813</v>
      </c>
    </row>
    <row r="646" spans="1:9" x14ac:dyDescent="0.25">
      <c r="A646" s="10" t="s">
        <v>407</v>
      </c>
      <c r="B646" s="165" t="s">
        <v>487</v>
      </c>
      <c r="C646" s="24"/>
      <c r="D646" s="24"/>
      <c r="E646" s="12">
        <v>10.619342105263158</v>
      </c>
      <c r="F646" s="12"/>
      <c r="G646" s="11"/>
      <c r="H646" s="159">
        <v>11.107831842105263</v>
      </c>
      <c r="I646" s="202">
        <f t="shared" si="11"/>
        <v>11.107831842105263</v>
      </c>
    </row>
    <row r="647" spans="1:9" x14ac:dyDescent="0.25">
      <c r="A647" s="10" t="s">
        <v>407</v>
      </c>
      <c r="B647" s="165" t="s">
        <v>488</v>
      </c>
      <c r="C647" s="24"/>
      <c r="D647" s="24"/>
      <c r="E647" s="12">
        <v>185.41127192982461</v>
      </c>
      <c r="F647" s="12"/>
      <c r="G647" s="11"/>
      <c r="H647" s="159">
        <v>193.94019043859655</v>
      </c>
      <c r="I647" s="202">
        <f t="shared" si="11"/>
        <v>193.94019043859655</v>
      </c>
    </row>
    <row r="648" spans="1:9" x14ac:dyDescent="0.25">
      <c r="A648" s="10" t="s">
        <v>407</v>
      </c>
      <c r="B648" s="165" t="s">
        <v>489</v>
      </c>
      <c r="C648" s="24"/>
      <c r="D648" s="24"/>
      <c r="E648" s="12">
        <v>211.77653508771934</v>
      </c>
      <c r="F648" s="12"/>
      <c r="G648" s="11"/>
      <c r="H648" s="159">
        <v>221.51825570175441</v>
      </c>
      <c r="I648" s="202">
        <f t="shared" si="11"/>
        <v>221.51825570175444</v>
      </c>
    </row>
    <row r="649" spans="1:9" x14ac:dyDescent="0.25">
      <c r="A649" s="10" t="s">
        <v>407</v>
      </c>
      <c r="B649" s="19" t="s">
        <v>490</v>
      </c>
      <c r="C649" s="24"/>
      <c r="D649" s="24"/>
      <c r="E649" s="12">
        <v>134.14548245614037</v>
      </c>
      <c r="F649" s="12"/>
      <c r="G649" s="11"/>
      <c r="H649" s="159">
        <v>140.31617464912281</v>
      </c>
      <c r="I649" s="202">
        <f t="shared" si="11"/>
        <v>140.31617464912284</v>
      </c>
    </row>
    <row r="650" spans="1:9" x14ac:dyDescent="0.25">
      <c r="A650" s="10" t="s">
        <v>407</v>
      </c>
      <c r="B650" s="19" t="s">
        <v>491</v>
      </c>
      <c r="C650" s="24"/>
      <c r="D650" s="24"/>
      <c r="E650" s="12">
        <v>294.90035087719298</v>
      </c>
      <c r="F650" s="12"/>
      <c r="G650" s="11"/>
      <c r="H650" s="159">
        <v>308.46576701754384</v>
      </c>
      <c r="I650" s="202">
        <f t="shared" si="11"/>
        <v>308.46576701754384</v>
      </c>
    </row>
    <row r="651" spans="1:9" x14ac:dyDescent="0.25">
      <c r="A651" s="10" t="s">
        <v>492</v>
      </c>
      <c r="B651" s="144" t="s">
        <v>493</v>
      </c>
      <c r="C651" s="24"/>
      <c r="D651" s="24"/>
      <c r="E651" s="12"/>
      <c r="F651" s="12"/>
      <c r="G651" s="11"/>
      <c r="H651" s="159">
        <v>0</v>
      </c>
      <c r="I651" s="202">
        <f t="shared" si="11"/>
        <v>0</v>
      </c>
    </row>
    <row r="652" spans="1:9" x14ac:dyDescent="0.25">
      <c r="A652" s="10" t="s">
        <v>492</v>
      </c>
      <c r="B652" s="165" t="s">
        <v>494</v>
      </c>
      <c r="C652" s="24"/>
      <c r="D652" s="24"/>
      <c r="E652" s="12">
        <v>3403.9263596491228</v>
      </c>
      <c r="F652" s="12"/>
      <c r="G652" s="11"/>
      <c r="H652" s="159">
        <v>3560.5069721929826</v>
      </c>
      <c r="I652" s="202">
        <f t="shared" si="11"/>
        <v>3560.5069721929826</v>
      </c>
    </row>
    <row r="653" spans="1:9" x14ac:dyDescent="0.25">
      <c r="A653" s="10" t="s">
        <v>492</v>
      </c>
      <c r="B653" s="165" t="s">
        <v>495</v>
      </c>
      <c r="C653" s="24"/>
      <c r="D653" s="24"/>
      <c r="E653" s="12">
        <v>2269.3656140350877</v>
      </c>
      <c r="F653" s="12"/>
      <c r="G653" s="11"/>
      <c r="H653" s="159">
        <v>2373.7564322807016</v>
      </c>
      <c r="I653" s="202">
        <f t="shared" si="11"/>
        <v>2373.7564322807016</v>
      </c>
    </row>
    <row r="654" spans="1:9" x14ac:dyDescent="0.25">
      <c r="A654" s="10" t="s">
        <v>492</v>
      </c>
      <c r="B654" s="165" t="s">
        <v>496</v>
      </c>
      <c r="C654" s="24"/>
      <c r="D654" s="24"/>
      <c r="E654" s="12">
        <v>2269.3656140350877</v>
      </c>
      <c r="F654" s="12"/>
      <c r="G654" s="11"/>
      <c r="H654" s="159">
        <v>2373.7564322807016</v>
      </c>
      <c r="I654" s="202">
        <f t="shared" si="11"/>
        <v>2373.7564322807016</v>
      </c>
    </row>
    <row r="655" spans="1:9" x14ac:dyDescent="0.25">
      <c r="A655" s="10" t="s">
        <v>492</v>
      </c>
      <c r="B655" s="165" t="s">
        <v>497</v>
      </c>
      <c r="C655" s="24"/>
      <c r="D655" s="24"/>
      <c r="E655" s="12">
        <v>463.34508771929831</v>
      </c>
      <c r="F655" s="12"/>
      <c r="G655" s="11"/>
      <c r="H655" s="159">
        <v>484.65896175438604</v>
      </c>
      <c r="I655" s="202">
        <f t="shared" si="11"/>
        <v>484.65896175438604</v>
      </c>
    </row>
    <row r="656" spans="1:9" x14ac:dyDescent="0.25">
      <c r="A656" s="10" t="s">
        <v>492</v>
      </c>
      <c r="B656" s="165" t="s">
        <v>484</v>
      </c>
      <c r="C656" s="24"/>
      <c r="D656" s="24"/>
      <c r="E656" s="12">
        <v>528.21340000000009</v>
      </c>
      <c r="F656" s="12"/>
      <c r="G656" s="11"/>
      <c r="H656" s="159">
        <v>552.51121640000008</v>
      </c>
      <c r="I656" s="202">
        <f t="shared" si="11"/>
        <v>552.51121640000008</v>
      </c>
    </row>
    <row r="657" spans="1:9" x14ac:dyDescent="0.25">
      <c r="A657" s="10" t="s">
        <v>492</v>
      </c>
      <c r="B657" s="165" t="s">
        <v>498</v>
      </c>
      <c r="C657" s="24"/>
      <c r="D657" s="24"/>
      <c r="E657" s="12">
        <v>701.48688596491252</v>
      </c>
      <c r="F657" s="12"/>
      <c r="G657" s="11"/>
      <c r="H657" s="159">
        <v>733.75528271929852</v>
      </c>
      <c r="I657" s="202">
        <f t="shared" si="11"/>
        <v>733.75528271929852</v>
      </c>
    </row>
    <row r="658" spans="1:9" x14ac:dyDescent="0.25">
      <c r="A658" s="10" t="s">
        <v>492</v>
      </c>
      <c r="B658" s="165" t="s">
        <v>484</v>
      </c>
      <c r="C658" s="24"/>
      <c r="D658" s="24"/>
      <c r="E658" s="12">
        <v>799.69505000000015</v>
      </c>
      <c r="F658" s="12"/>
      <c r="G658" s="11"/>
      <c r="H658" s="159">
        <v>836.48102230000018</v>
      </c>
      <c r="I658" s="202">
        <f t="shared" si="11"/>
        <v>836.48102230000018</v>
      </c>
    </row>
    <row r="659" spans="1:9" x14ac:dyDescent="0.25">
      <c r="E659" s="21"/>
      <c r="F659" s="21"/>
      <c r="G659" s="22"/>
      <c r="H659" s="5"/>
      <c r="I659" s="202">
        <f t="shared" si="11"/>
        <v>0</v>
      </c>
    </row>
    <row r="660" spans="1:9" x14ac:dyDescent="0.25">
      <c r="A660" s="169" t="s">
        <v>499</v>
      </c>
      <c r="B660" s="24" t="s">
        <v>500</v>
      </c>
      <c r="C660" s="24"/>
      <c r="D660" s="24"/>
      <c r="E660" s="12"/>
      <c r="F660" s="12"/>
      <c r="G660" s="11"/>
      <c r="H660" s="13"/>
      <c r="I660" s="202">
        <f t="shared" si="11"/>
        <v>0</v>
      </c>
    </row>
    <row r="661" spans="1:9" x14ac:dyDescent="0.25">
      <c r="A661" s="6"/>
      <c r="B661" s="37"/>
      <c r="C661" s="24"/>
      <c r="D661" s="24"/>
      <c r="E661" s="12"/>
      <c r="F661" s="12"/>
      <c r="G661" s="11"/>
      <c r="H661" s="13"/>
      <c r="I661" s="202">
        <f t="shared" si="11"/>
        <v>0</v>
      </c>
    </row>
    <row r="662" spans="1:9" x14ac:dyDescent="0.25">
      <c r="A662" s="6" t="s">
        <v>4</v>
      </c>
      <c r="B662" s="6" t="s">
        <v>5</v>
      </c>
      <c r="C662" s="24"/>
      <c r="D662" s="24"/>
      <c r="E662" s="12"/>
      <c r="F662" s="12"/>
      <c r="G662" s="11"/>
      <c r="H662" s="13"/>
      <c r="I662" s="202">
        <f t="shared" si="11"/>
        <v>0</v>
      </c>
    </row>
    <row r="663" spans="1:9" x14ac:dyDescent="0.25">
      <c r="A663" s="151"/>
      <c r="B663" s="151" t="s">
        <v>501</v>
      </c>
      <c r="C663" s="24"/>
      <c r="D663" s="24"/>
      <c r="E663" s="12"/>
      <c r="F663" s="12"/>
      <c r="G663" s="11"/>
      <c r="H663" s="13"/>
      <c r="I663" s="202">
        <f t="shared" si="11"/>
        <v>0</v>
      </c>
    </row>
    <row r="664" spans="1:9" x14ac:dyDescent="0.25">
      <c r="A664" s="24"/>
      <c r="B664" s="85" t="s">
        <v>502</v>
      </c>
      <c r="C664" s="24"/>
      <c r="D664" s="24"/>
      <c r="E664" s="12"/>
      <c r="F664" s="152">
        <v>1000</v>
      </c>
      <c r="G664" s="11"/>
      <c r="H664" s="166">
        <v>1046</v>
      </c>
      <c r="I664" s="202">
        <v>1046</v>
      </c>
    </row>
    <row r="665" spans="1:9" x14ac:dyDescent="0.25">
      <c r="A665" s="24"/>
      <c r="B665" s="24" t="s">
        <v>503</v>
      </c>
      <c r="C665" s="24"/>
      <c r="D665" s="24"/>
      <c r="E665" s="12"/>
      <c r="F665" s="152">
        <v>197</v>
      </c>
      <c r="G665" s="11"/>
      <c r="H665" s="166">
        <v>206.06200000000001</v>
      </c>
      <c r="I665" s="202">
        <v>206.06200000000001</v>
      </c>
    </row>
    <row r="666" spans="1:9" x14ac:dyDescent="0.25">
      <c r="A666" s="24"/>
      <c r="B666" s="24" t="s">
        <v>504</v>
      </c>
      <c r="C666" s="24"/>
      <c r="D666" s="24"/>
      <c r="E666" s="12"/>
      <c r="F666" s="152">
        <v>612</v>
      </c>
      <c r="G666" s="11"/>
      <c r="H666" s="166">
        <v>640.15200000000004</v>
      </c>
      <c r="I666" s="202">
        <v>640.15200000000004</v>
      </c>
    </row>
    <row r="667" spans="1:9" x14ac:dyDescent="0.25">
      <c r="A667" s="24"/>
      <c r="B667" s="24" t="s">
        <v>505</v>
      </c>
      <c r="C667" s="24"/>
      <c r="D667" s="24"/>
      <c r="E667" s="12"/>
      <c r="F667" s="152">
        <v>129</v>
      </c>
      <c r="G667" s="11"/>
      <c r="H667" s="166">
        <v>134.934</v>
      </c>
      <c r="I667" s="202">
        <v>134.934</v>
      </c>
    </row>
    <row r="668" spans="1:9" x14ac:dyDescent="0.25">
      <c r="A668" s="24"/>
      <c r="B668" s="24" t="s">
        <v>506</v>
      </c>
      <c r="C668" s="24"/>
      <c r="D668" s="24"/>
      <c r="E668" s="12"/>
      <c r="F668" s="152">
        <v>770</v>
      </c>
      <c r="G668" s="11"/>
      <c r="H668" s="166">
        <v>805.42</v>
      </c>
      <c r="I668" s="202">
        <v>805.42</v>
      </c>
    </row>
    <row r="669" spans="1:9" x14ac:dyDescent="0.25">
      <c r="A669" s="24"/>
      <c r="B669" s="24" t="s">
        <v>507</v>
      </c>
      <c r="C669" s="24"/>
      <c r="D669" s="24"/>
      <c r="E669" s="12"/>
      <c r="F669" s="152">
        <v>1291</v>
      </c>
      <c r="G669" s="11"/>
      <c r="H669" s="166">
        <v>1350.386</v>
      </c>
      <c r="I669" s="202">
        <v>1350.386</v>
      </c>
    </row>
    <row r="670" spans="1:9" x14ac:dyDescent="0.25">
      <c r="A670" s="24"/>
      <c r="B670" s="24" t="s">
        <v>508</v>
      </c>
      <c r="C670" s="24"/>
      <c r="D670" s="24"/>
      <c r="E670" s="12"/>
      <c r="F670" s="152">
        <v>333</v>
      </c>
      <c r="G670" s="11"/>
      <c r="H670" s="166">
        <v>348.31799999999998</v>
      </c>
      <c r="I670" s="202">
        <v>348.31799999999998</v>
      </c>
    </row>
    <row r="671" spans="1:9" x14ac:dyDescent="0.25">
      <c r="A671" s="24"/>
      <c r="B671" s="24" t="s">
        <v>509</v>
      </c>
      <c r="C671" s="24"/>
      <c r="D671" s="24"/>
      <c r="E671" s="12"/>
      <c r="F671" s="152">
        <v>197</v>
      </c>
      <c r="G671" s="11"/>
      <c r="H671" s="166">
        <v>206.06200000000001</v>
      </c>
      <c r="I671" s="202">
        <v>206.06200000000001</v>
      </c>
    </row>
    <row r="672" spans="1:9" x14ac:dyDescent="0.25">
      <c r="A672" s="24"/>
      <c r="B672" s="24" t="s">
        <v>510</v>
      </c>
      <c r="C672" s="24"/>
      <c r="D672" s="24"/>
      <c r="E672" s="12"/>
      <c r="F672" s="152">
        <v>444</v>
      </c>
      <c r="G672" s="11"/>
      <c r="H672" s="166">
        <v>464.42399999999998</v>
      </c>
      <c r="I672" s="202">
        <v>464.42399999999998</v>
      </c>
    </row>
    <row r="673" spans="1:9" x14ac:dyDescent="0.25">
      <c r="A673" s="24"/>
      <c r="B673" s="24" t="s">
        <v>511</v>
      </c>
      <c r="C673" s="24"/>
      <c r="D673" s="24"/>
      <c r="E673" s="12"/>
      <c r="F673" s="152">
        <v>444</v>
      </c>
      <c r="G673" s="11"/>
      <c r="H673" s="166">
        <v>464.42399999999998</v>
      </c>
      <c r="I673" s="202">
        <v>464.42399999999998</v>
      </c>
    </row>
    <row r="674" spans="1:9" x14ac:dyDescent="0.25">
      <c r="A674" s="24"/>
      <c r="B674" s="24" t="s">
        <v>512</v>
      </c>
      <c r="C674" s="24"/>
      <c r="D674" s="24"/>
      <c r="E674" s="12"/>
      <c r="F674" s="152">
        <v>863</v>
      </c>
      <c r="G674" s="11"/>
      <c r="H674" s="166">
        <v>902.69799999999998</v>
      </c>
      <c r="I674" s="202">
        <v>902.69799999999998</v>
      </c>
    </row>
    <row r="675" spans="1:9" x14ac:dyDescent="0.25">
      <c r="A675" s="24"/>
      <c r="B675" s="24" t="s">
        <v>513</v>
      </c>
      <c r="C675" s="24"/>
      <c r="D675" s="24"/>
      <c r="E675" s="12"/>
      <c r="F675" s="152">
        <v>333</v>
      </c>
      <c r="G675" s="11"/>
      <c r="H675" s="166">
        <v>348.31799999999998</v>
      </c>
      <c r="I675" s="202">
        <v>348.31799999999998</v>
      </c>
    </row>
    <row r="676" spans="1:9" x14ac:dyDescent="0.25">
      <c r="A676" s="24"/>
      <c r="B676" s="24" t="s">
        <v>514</v>
      </c>
      <c r="C676" s="24"/>
      <c r="D676" s="24"/>
      <c r="E676" s="12"/>
      <c r="F676" s="152">
        <v>150</v>
      </c>
      <c r="G676" s="11"/>
      <c r="H676" s="166">
        <v>156.9</v>
      </c>
      <c r="I676" s="202">
        <v>156.9</v>
      </c>
    </row>
    <row r="677" spans="1:9" x14ac:dyDescent="0.25">
      <c r="A677" s="24"/>
      <c r="B677" s="24" t="s">
        <v>515</v>
      </c>
      <c r="C677" s="24"/>
      <c r="D677" s="24"/>
      <c r="E677" s="170"/>
      <c r="F677" s="152">
        <v>331</v>
      </c>
      <c r="G677" s="11"/>
      <c r="H677" s="166">
        <v>346.226</v>
      </c>
      <c r="I677" s="202">
        <v>346.226</v>
      </c>
    </row>
    <row r="678" spans="1:9" x14ac:dyDescent="0.25">
      <c r="A678" s="24"/>
      <c r="B678" s="24" t="s">
        <v>516</v>
      </c>
      <c r="C678" s="24"/>
      <c r="D678" s="24"/>
      <c r="E678" s="170"/>
      <c r="F678" s="152">
        <v>788</v>
      </c>
      <c r="G678" s="8"/>
      <c r="H678" s="166">
        <v>824.24800000000005</v>
      </c>
      <c r="I678" s="202">
        <v>824.24800000000005</v>
      </c>
    </row>
    <row r="679" spans="1:9" x14ac:dyDescent="0.25">
      <c r="A679" s="24"/>
      <c r="B679" s="24" t="s">
        <v>517</v>
      </c>
      <c r="C679" s="24"/>
      <c r="D679" s="24"/>
      <c r="E679" s="171"/>
      <c r="F679" s="152">
        <v>544</v>
      </c>
      <c r="G679" s="8"/>
      <c r="H679" s="166">
        <v>569.024</v>
      </c>
      <c r="I679" s="202">
        <v>569.024</v>
      </c>
    </row>
    <row r="680" spans="1:9" x14ac:dyDescent="0.25">
      <c r="A680" s="24"/>
      <c r="B680" s="24" t="s">
        <v>518</v>
      </c>
      <c r="C680" s="24"/>
      <c r="D680" s="24"/>
      <c r="E680" s="171"/>
      <c r="F680" s="152">
        <v>608</v>
      </c>
      <c r="G680" s="47"/>
      <c r="H680" s="166">
        <v>635.96799999999996</v>
      </c>
      <c r="I680" s="202">
        <v>635.96799999999996</v>
      </c>
    </row>
    <row r="681" spans="1:9" x14ac:dyDescent="0.25">
      <c r="A681" s="24"/>
      <c r="B681" s="24"/>
      <c r="C681" s="24"/>
      <c r="D681" s="24"/>
      <c r="E681" s="171"/>
      <c r="F681" s="152"/>
      <c r="G681" s="47"/>
      <c r="H681" s="139"/>
    </row>
    <row r="682" spans="1:9" x14ac:dyDescent="0.25">
      <c r="A682" s="24"/>
      <c r="B682" s="85" t="s">
        <v>519</v>
      </c>
      <c r="C682" s="24"/>
      <c r="D682" s="24"/>
      <c r="E682" s="171"/>
      <c r="F682" s="152"/>
      <c r="G682" s="47"/>
      <c r="H682" s="139"/>
    </row>
    <row r="683" spans="1:9" x14ac:dyDescent="0.25">
      <c r="A683" s="24"/>
      <c r="B683" s="85" t="s">
        <v>502</v>
      </c>
      <c r="C683" s="24"/>
      <c r="D683" s="24"/>
      <c r="E683" s="171"/>
      <c r="F683" s="152">
        <v>1000</v>
      </c>
      <c r="G683" s="47"/>
      <c r="H683" s="166">
        <v>1046</v>
      </c>
      <c r="I683" s="202">
        <v>1046</v>
      </c>
    </row>
    <row r="684" spans="1:9" x14ac:dyDescent="0.25">
      <c r="A684" s="24"/>
      <c r="B684" s="24" t="s">
        <v>503</v>
      </c>
      <c r="C684" s="24"/>
      <c r="D684" s="24"/>
      <c r="E684" s="171"/>
      <c r="F684" s="152">
        <v>137</v>
      </c>
      <c r="G684" s="47"/>
      <c r="H684" s="166">
        <v>143.30199999999999</v>
      </c>
      <c r="I684" s="202">
        <v>143.30199999999999</v>
      </c>
    </row>
    <row r="685" spans="1:9" x14ac:dyDescent="0.25">
      <c r="A685" s="24"/>
      <c r="B685" s="24" t="s">
        <v>504</v>
      </c>
      <c r="C685" s="24"/>
      <c r="D685" s="24"/>
      <c r="E685" s="171"/>
      <c r="F685" s="152">
        <v>381</v>
      </c>
      <c r="G685" s="47"/>
      <c r="H685" s="166">
        <v>398.52600000000001</v>
      </c>
      <c r="I685" s="202">
        <v>398.52600000000001</v>
      </c>
    </row>
    <row r="686" spans="1:9" x14ac:dyDescent="0.25">
      <c r="A686" s="24"/>
      <c r="B686" s="24" t="s">
        <v>505</v>
      </c>
      <c r="C686" s="24"/>
      <c r="D686" s="24"/>
      <c r="E686" s="171"/>
      <c r="F686" s="152">
        <v>87</v>
      </c>
      <c r="G686" s="47"/>
      <c r="H686" s="166">
        <v>91.001999999999995</v>
      </c>
      <c r="I686" s="202">
        <v>91.001999999999995</v>
      </c>
    </row>
    <row r="687" spans="1:9" x14ac:dyDescent="0.25">
      <c r="A687" s="24"/>
      <c r="B687" s="24" t="s">
        <v>506</v>
      </c>
      <c r="C687" s="24"/>
      <c r="D687" s="24"/>
      <c r="E687" s="171"/>
      <c r="F687" s="152">
        <v>515</v>
      </c>
      <c r="G687" s="47"/>
      <c r="H687" s="166">
        <v>538.69000000000005</v>
      </c>
      <c r="I687" s="202">
        <v>538.69000000000005</v>
      </c>
    </row>
    <row r="688" spans="1:9" x14ac:dyDescent="0.25">
      <c r="A688" s="24"/>
      <c r="B688" s="24" t="s">
        <v>507</v>
      </c>
      <c r="C688" s="24"/>
      <c r="D688" s="24"/>
      <c r="E688" s="171"/>
      <c r="F688" s="152">
        <v>783</v>
      </c>
      <c r="G688" s="47"/>
      <c r="H688" s="166">
        <v>819.01800000000003</v>
      </c>
      <c r="I688" s="202">
        <v>819.01800000000003</v>
      </c>
    </row>
    <row r="689" spans="1:9" x14ac:dyDescent="0.25">
      <c r="A689" s="24"/>
      <c r="B689" s="24" t="s">
        <v>508</v>
      </c>
      <c r="C689" s="24"/>
      <c r="D689" s="24"/>
      <c r="E689" s="171"/>
      <c r="F689" s="152">
        <v>219</v>
      </c>
      <c r="G689" s="47"/>
      <c r="H689" s="166">
        <v>229.07400000000001</v>
      </c>
      <c r="I689" s="202">
        <v>229.07400000000001</v>
      </c>
    </row>
    <row r="690" spans="1:9" x14ac:dyDescent="0.25">
      <c r="A690" s="24"/>
      <c r="B690" s="24" t="s">
        <v>509</v>
      </c>
      <c r="C690" s="24"/>
      <c r="D690" s="24"/>
      <c r="E690" s="171"/>
      <c r="F690" s="152">
        <v>137</v>
      </c>
      <c r="G690" s="47"/>
      <c r="H690" s="166">
        <v>143.30199999999999</v>
      </c>
      <c r="I690" s="202">
        <v>143.30199999999999</v>
      </c>
    </row>
    <row r="691" spans="1:9" x14ac:dyDescent="0.25">
      <c r="A691" s="24"/>
      <c r="B691" s="24" t="s">
        <v>510</v>
      </c>
      <c r="C691" s="24"/>
      <c r="D691" s="24"/>
      <c r="E691" s="171"/>
      <c r="F691" s="152">
        <v>395</v>
      </c>
      <c r="G691" s="47"/>
      <c r="H691" s="166">
        <v>413.17</v>
      </c>
      <c r="I691" s="202">
        <v>413.17</v>
      </c>
    </row>
    <row r="692" spans="1:9" x14ac:dyDescent="0.25">
      <c r="A692" s="24"/>
      <c r="B692" s="24" t="s">
        <v>511</v>
      </c>
      <c r="C692" s="24"/>
      <c r="D692" s="24"/>
      <c r="E692" s="171"/>
      <c r="F692" s="152">
        <v>292</v>
      </c>
      <c r="G692" s="47"/>
      <c r="H692" s="166">
        <v>305.43200000000002</v>
      </c>
      <c r="I692" s="202">
        <v>305.43200000000002</v>
      </c>
    </row>
    <row r="693" spans="1:9" x14ac:dyDescent="0.25">
      <c r="A693" s="24"/>
      <c r="B693" s="24" t="s">
        <v>512</v>
      </c>
      <c r="C693" s="24"/>
      <c r="D693" s="24"/>
      <c r="E693" s="171"/>
      <c r="F693" s="152">
        <v>444</v>
      </c>
      <c r="G693" s="47"/>
      <c r="H693" s="166">
        <v>464.42399999999998</v>
      </c>
      <c r="I693" s="202">
        <v>464.42399999999998</v>
      </c>
    </row>
    <row r="694" spans="1:9" x14ac:dyDescent="0.25">
      <c r="A694" s="24"/>
      <c r="B694" s="24" t="s">
        <v>513</v>
      </c>
      <c r="C694" s="24"/>
      <c r="D694" s="24"/>
      <c r="E694" s="171"/>
      <c r="F694" s="152">
        <v>137</v>
      </c>
      <c r="G694" s="47"/>
      <c r="H694" s="166">
        <v>143.30199999999999</v>
      </c>
      <c r="I694" s="202">
        <v>143.30199999999999</v>
      </c>
    </row>
    <row r="695" spans="1:9" x14ac:dyDescent="0.25">
      <c r="A695" s="24"/>
      <c r="B695" s="24" t="s">
        <v>514</v>
      </c>
      <c r="C695" s="24"/>
      <c r="D695" s="24"/>
      <c r="E695" s="171"/>
      <c r="F695" s="152">
        <v>82</v>
      </c>
      <c r="G695" s="47"/>
      <c r="H695" s="166">
        <v>85.772000000000006</v>
      </c>
      <c r="I695" s="202">
        <v>85.772000000000006</v>
      </c>
    </row>
    <row r="696" spans="1:9" x14ac:dyDescent="0.25">
      <c r="A696" s="24"/>
      <c r="B696" s="24" t="s">
        <v>515</v>
      </c>
      <c r="C696" s="24"/>
      <c r="D696" s="24"/>
      <c r="E696" s="171"/>
      <c r="F696" s="152">
        <v>219</v>
      </c>
      <c r="G696" s="47"/>
      <c r="H696" s="166">
        <v>229.07400000000001</v>
      </c>
      <c r="I696" s="202">
        <v>229.07400000000001</v>
      </c>
    </row>
    <row r="697" spans="1:9" x14ac:dyDescent="0.25">
      <c r="A697" s="24"/>
      <c r="B697" s="24" t="s">
        <v>516</v>
      </c>
      <c r="C697" s="24"/>
      <c r="D697" s="24"/>
      <c r="E697" s="171"/>
      <c r="F697" s="152">
        <v>395</v>
      </c>
      <c r="G697" s="47"/>
      <c r="H697" s="166">
        <v>413.17</v>
      </c>
      <c r="I697" s="202">
        <v>413.17</v>
      </c>
    </row>
    <row r="698" spans="1:9" x14ac:dyDescent="0.25">
      <c r="A698" s="24"/>
      <c r="B698" s="24" t="s">
        <v>517</v>
      </c>
      <c r="C698" s="24"/>
      <c r="D698" s="24"/>
      <c r="E698" s="171"/>
      <c r="F698" s="152">
        <v>304</v>
      </c>
      <c r="G698" s="47"/>
      <c r="H698" s="166">
        <v>317.98399999999998</v>
      </c>
      <c r="I698" s="202">
        <v>317.98399999999998</v>
      </c>
    </row>
    <row r="699" spans="1:9" x14ac:dyDescent="0.25">
      <c r="A699" s="24"/>
      <c r="B699" s="24" t="s">
        <v>518</v>
      </c>
      <c r="C699" s="24"/>
      <c r="D699" s="24"/>
      <c r="E699" s="171"/>
      <c r="F699" s="152">
        <v>272</v>
      </c>
      <c r="G699" s="47"/>
      <c r="H699" s="166">
        <v>284.512</v>
      </c>
      <c r="I699" s="202">
        <v>284.512</v>
      </c>
    </row>
    <row r="700" spans="1:9" x14ac:dyDescent="0.25">
      <c r="A700" s="24"/>
      <c r="B700" s="24"/>
      <c r="C700" s="24"/>
      <c r="D700" s="24"/>
      <c r="E700" s="171"/>
      <c r="F700" s="152"/>
      <c r="G700" s="47"/>
      <c r="H700" s="166">
        <v>0</v>
      </c>
      <c r="I700" s="202">
        <v>0</v>
      </c>
    </row>
    <row r="701" spans="1:9" x14ac:dyDescent="0.25">
      <c r="A701" s="24"/>
      <c r="B701" s="85" t="s">
        <v>520</v>
      </c>
      <c r="C701" s="24"/>
      <c r="D701" s="24"/>
      <c r="E701" s="171"/>
      <c r="F701" s="152"/>
      <c r="G701" s="47"/>
      <c r="H701" s="166">
        <v>0</v>
      </c>
      <c r="I701" s="202">
        <v>0</v>
      </c>
    </row>
    <row r="702" spans="1:9" x14ac:dyDescent="0.25">
      <c r="A702" s="24"/>
      <c r="B702" s="85" t="s">
        <v>502</v>
      </c>
      <c r="C702" s="24"/>
      <c r="D702" s="24"/>
      <c r="E702" s="171"/>
      <c r="F702" s="152"/>
      <c r="G702" s="47"/>
      <c r="H702" s="166">
        <v>0</v>
      </c>
      <c r="I702" s="202">
        <v>0</v>
      </c>
    </row>
    <row r="703" spans="1:9" x14ac:dyDescent="0.25">
      <c r="A703" s="24"/>
      <c r="B703" s="24" t="s">
        <v>503</v>
      </c>
      <c r="C703" s="24"/>
      <c r="D703" s="24"/>
      <c r="E703" s="171"/>
      <c r="F703" s="152">
        <v>65</v>
      </c>
      <c r="G703" s="47"/>
      <c r="H703" s="166">
        <v>67.989999999999995</v>
      </c>
      <c r="I703" s="202">
        <v>67.989999999999995</v>
      </c>
    </row>
    <row r="704" spans="1:9" x14ac:dyDescent="0.25">
      <c r="A704" s="24"/>
      <c r="B704" s="24" t="s">
        <v>504</v>
      </c>
      <c r="C704" s="24"/>
      <c r="D704" s="24"/>
      <c r="E704" s="171"/>
      <c r="F704" s="152">
        <v>164</v>
      </c>
      <c r="G704" s="47"/>
      <c r="H704" s="166">
        <v>171.54400000000001</v>
      </c>
      <c r="I704" s="202">
        <v>171.54400000000001</v>
      </c>
    </row>
    <row r="705" spans="1:9" x14ac:dyDescent="0.25">
      <c r="A705" s="24"/>
      <c r="B705" s="24" t="s">
        <v>505</v>
      </c>
      <c r="C705" s="24"/>
      <c r="D705" s="24"/>
      <c r="E705" s="171"/>
      <c r="F705" s="152">
        <v>44</v>
      </c>
      <c r="G705" s="47"/>
      <c r="H705" s="166">
        <v>46.024000000000001</v>
      </c>
      <c r="I705" s="202">
        <v>46.024000000000001</v>
      </c>
    </row>
    <row r="706" spans="1:9" x14ac:dyDescent="0.25">
      <c r="A706" s="24"/>
      <c r="B706" s="24" t="s">
        <v>506</v>
      </c>
      <c r="C706" s="24"/>
      <c r="D706" s="24"/>
      <c r="E706" s="171"/>
      <c r="F706" s="152">
        <v>258</v>
      </c>
      <c r="G706" s="47"/>
      <c r="H706" s="166">
        <v>269.86799999999999</v>
      </c>
      <c r="I706" s="202">
        <v>269.86799999999999</v>
      </c>
    </row>
    <row r="707" spans="1:9" x14ac:dyDescent="0.25">
      <c r="A707" s="24"/>
      <c r="B707" s="24" t="s">
        <v>507</v>
      </c>
      <c r="C707" s="24"/>
      <c r="D707" s="24"/>
      <c r="E707" s="171"/>
      <c r="F707" s="152">
        <v>544</v>
      </c>
      <c r="G707" s="47"/>
      <c r="H707" s="166">
        <v>569.024</v>
      </c>
      <c r="I707" s="202">
        <v>569.024</v>
      </c>
    </row>
    <row r="708" spans="1:9" x14ac:dyDescent="0.25">
      <c r="A708" s="24"/>
      <c r="B708" s="24" t="s">
        <v>508</v>
      </c>
      <c r="C708" s="24"/>
      <c r="D708" s="24"/>
      <c r="E708" s="171"/>
      <c r="F708" s="152">
        <v>164</v>
      </c>
      <c r="G708" s="47"/>
      <c r="H708" s="166">
        <v>171.54400000000001</v>
      </c>
      <c r="I708" s="202">
        <v>171.54400000000001</v>
      </c>
    </row>
    <row r="709" spans="1:9" x14ac:dyDescent="0.25">
      <c r="A709" s="24"/>
      <c r="B709" s="24" t="s">
        <v>509</v>
      </c>
      <c r="C709" s="24"/>
      <c r="D709" s="24"/>
      <c r="E709" s="171"/>
      <c r="F709" s="152">
        <v>65</v>
      </c>
      <c r="G709" s="47"/>
      <c r="H709" s="166">
        <v>67.989999999999995</v>
      </c>
      <c r="I709" s="202">
        <v>67.989999999999995</v>
      </c>
    </row>
    <row r="710" spans="1:9" x14ac:dyDescent="0.25">
      <c r="A710" s="24"/>
      <c r="B710" s="24" t="s">
        <v>510</v>
      </c>
      <c r="C710" s="24"/>
      <c r="D710" s="24"/>
      <c r="E710" s="171"/>
      <c r="F710" s="152">
        <v>145</v>
      </c>
      <c r="G710" s="47"/>
      <c r="H710" s="166">
        <v>151.66999999999999</v>
      </c>
      <c r="I710" s="202">
        <v>151.66999999999999</v>
      </c>
    </row>
    <row r="711" spans="1:9" x14ac:dyDescent="0.25">
      <c r="A711" s="24"/>
      <c r="B711" s="24" t="s">
        <v>511</v>
      </c>
      <c r="C711" s="24"/>
      <c r="D711" s="24"/>
      <c r="E711" s="171"/>
      <c r="F711" s="152">
        <v>124</v>
      </c>
      <c r="G711" s="47"/>
      <c r="H711" s="166">
        <v>129.70400000000001</v>
      </c>
      <c r="I711" s="202">
        <v>129.70400000000001</v>
      </c>
    </row>
    <row r="712" spans="1:9" x14ac:dyDescent="0.25">
      <c r="A712" s="24"/>
      <c r="B712" s="24" t="s">
        <v>512</v>
      </c>
      <c r="C712" s="24"/>
      <c r="D712" s="24"/>
      <c r="E712" s="171"/>
      <c r="F712" s="152">
        <v>185</v>
      </c>
      <c r="G712" s="47"/>
      <c r="H712" s="166">
        <v>193.51</v>
      </c>
      <c r="I712" s="202">
        <v>193.51</v>
      </c>
    </row>
    <row r="713" spans="1:9" x14ac:dyDescent="0.25">
      <c r="A713" s="24"/>
      <c r="B713" s="24" t="s">
        <v>513</v>
      </c>
      <c r="C713" s="24"/>
      <c r="D713" s="24"/>
      <c r="E713" s="171"/>
      <c r="F713" s="152">
        <v>87</v>
      </c>
      <c r="G713" s="47"/>
      <c r="H713" s="166">
        <v>91.001999999999995</v>
      </c>
      <c r="I713" s="202">
        <v>91.001999999999995</v>
      </c>
    </row>
    <row r="714" spans="1:9" x14ac:dyDescent="0.25">
      <c r="A714" s="24"/>
      <c r="B714" s="24" t="s">
        <v>514</v>
      </c>
      <c r="C714" s="24"/>
      <c r="D714" s="24"/>
      <c r="E714" s="171"/>
      <c r="F714" s="152">
        <v>46</v>
      </c>
      <c r="G714" s="47"/>
      <c r="H714" s="166">
        <v>48.116</v>
      </c>
      <c r="I714" s="202">
        <v>48.116</v>
      </c>
    </row>
    <row r="715" spans="1:9" x14ac:dyDescent="0.25">
      <c r="A715" s="24"/>
      <c r="B715" s="24" t="s">
        <v>515</v>
      </c>
      <c r="C715" s="24"/>
      <c r="D715" s="24"/>
      <c r="E715" s="171"/>
      <c r="F715" s="152">
        <v>137</v>
      </c>
      <c r="G715" s="47"/>
      <c r="H715" s="166">
        <v>143.30199999999999</v>
      </c>
      <c r="I715" s="202">
        <v>143.30199999999999</v>
      </c>
    </row>
    <row r="716" spans="1:9" x14ac:dyDescent="0.25">
      <c r="A716" s="24"/>
      <c r="B716" s="24" t="s">
        <v>516</v>
      </c>
      <c r="C716" s="24"/>
      <c r="D716" s="24"/>
      <c r="E716" s="171"/>
      <c r="F716" s="152">
        <v>271</v>
      </c>
      <c r="G716" s="47"/>
      <c r="H716" s="166">
        <v>283.46600000000001</v>
      </c>
      <c r="I716" s="202">
        <v>283.46600000000001</v>
      </c>
    </row>
    <row r="717" spans="1:9" x14ac:dyDescent="0.25">
      <c r="A717" s="24"/>
      <c r="B717" s="24" t="s">
        <v>517</v>
      </c>
      <c r="C717" s="24"/>
      <c r="D717" s="24"/>
      <c r="E717" s="171"/>
      <c r="F717" s="152">
        <v>136</v>
      </c>
      <c r="G717" s="47"/>
      <c r="H717" s="166">
        <v>142.256</v>
      </c>
      <c r="I717" s="202">
        <v>142.256</v>
      </c>
    </row>
    <row r="718" spans="1:9" x14ac:dyDescent="0.25">
      <c r="A718" s="24"/>
      <c r="B718" s="24" t="s">
        <v>518</v>
      </c>
      <c r="C718" s="24"/>
      <c r="D718" s="24"/>
      <c r="E718" s="171"/>
      <c r="F718" s="152">
        <v>152</v>
      </c>
      <c r="G718" s="47"/>
      <c r="H718" s="166">
        <v>158.99199999999999</v>
      </c>
      <c r="I718" s="202">
        <v>158.99199999999999</v>
      </c>
    </row>
    <row r="719" spans="1:9" x14ac:dyDescent="0.25">
      <c r="B719" s="172" t="s">
        <v>521</v>
      </c>
      <c r="C719" s="172"/>
      <c r="D719" s="3"/>
      <c r="E719" s="173"/>
      <c r="F719" s="173"/>
      <c r="G719" s="174"/>
      <c r="H719" s="5"/>
      <c r="I719" s="202">
        <f t="shared" ref="I719:I735" si="13">E719*1.046</f>
        <v>0</v>
      </c>
    </row>
    <row r="720" spans="1:9" x14ac:dyDescent="0.25">
      <c r="B720" s="172" t="s">
        <v>522</v>
      </c>
      <c r="C720" s="172"/>
      <c r="D720" s="3"/>
      <c r="E720" s="173"/>
      <c r="F720" s="173"/>
      <c r="G720" s="174"/>
      <c r="H720" s="5"/>
      <c r="I720" s="202">
        <f t="shared" si="13"/>
        <v>0</v>
      </c>
    </row>
    <row r="721" spans="1:9" x14ac:dyDescent="0.25">
      <c r="A721" s="169" t="s">
        <v>523</v>
      </c>
      <c r="B721" s="24"/>
      <c r="C721" s="24"/>
      <c r="D721" s="24"/>
      <c r="E721" s="171"/>
      <c r="F721" s="171"/>
      <c r="G721" s="47"/>
      <c r="H721" s="13"/>
      <c r="I721" s="202">
        <f t="shared" si="13"/>
        <v>0</v>
      </c>
    </row>
    <row r="722" spans="1:9" x14ac:dyDescent="0.25">
      <c r="A722" s="6"/>
      <c r="B722" s="37"/>
      <c r="C722" s="24"/>
      <c r="D722" s="24"/>
      <c r="E722" s="171"/>
      <c r="F722" s="171"/>
      <c r="G722" s="47"/>
      <c r="H722" s="13"/>
      <c r="I722" s="202">
        <f t="shared" si="13"/>
        <v>0</v>
      </c>
    </row>
    <row r="723" spans="1:9" x14ac:dyDescent="0.25">
      <c r="A723" s="6" t="s">
        <v>4</v>
      </c>
      <c r="B723" s="6" t="s">
        <v>5</v>
      </c>
      <c r="C723" s="24"/>
      <c r="D723" s="24"/>
      <c r="E723" s="171"/>
      <c r="F723" s="171"/>
      <c r="G723" s="47"/>
      <c r="H723" s="13"/>
      <c r="I723" s="202">
        <f t="shared" si="13"/>
        <v>0</v>
      </c>
    </row>
    <row r="724" spans="1:9" x14ac:dyDescent="0.25">
      <c r="A724" s="24"/>
      <c r="B724" s="24"/>
      <c r="C724" s="24"/>
      <c r="D724" s="24"/>
      <c r="E724" s="171"/>
      <c r="F724" s="171"/>
      <c r="G724" s="47"/>
      <c r="H724" s="13"/>
      <c r="I724" s="202">
        <f t="shared" si="13"/>
        <v>0</v>
      </c>
    </row>
    <row r="725" spans="1:9" x14ac:dyDescent="0.25">
      <c r="A725" s="24"/>
      <c r="B725" s="24"/>
      <c r="C725" s="24"/>
      <c r="D725" s="24"/>
      <c r="E725" s="171"/>
      <c r="F725" s="171"/>
      <c r="G725" s="47"/>
      <c r="H725" s="13"/>
      <c r="I725" s="202">
        <f t="shared" si="13"/>
        <v>0</v>
      </c>
    </row>
    <row r="726" spans="1:9" x14ac:dyDescent="0.25">
      <c r="A726" s="10" t="s">
        <v>523</v>
      </c>
      <c r="B726" s="19" t="s">
        <v>524</v>
      </c>
      <c r="C726" s="24"/>
      <c r="D726" s="24"/>
      <c r="E726" s="157">
        <v>1</v>
      </c>
      <c r="F726" s="12"/>
      <c r="G726" s="47"/>
      <c r="H726" s="158">
        <f>E726*1.046</f>
        <v>1.046</v>
      </c>
      <c r="I726" s="202">
        <f t="shared" si="13"/>
        <v>1.046</v>
      </c>
    </row>
    <row r="727" spans="1:9" x14ac:dyDescent="0.25">
      <c r="A727" s="10"/>
      <c r="B727" s="19" t="s">
        <v>525</v>
      </c>
      <c r="C727" s="24"/>
      <c r="D727" s="24"/>
      <c r="E727" s="157"/>
      <c r="F727" s="12"/>
      <c r="G727" s="47"/>
      <c r="H727" s="13"/>
      <c r="I727" s="202">
        <f t="shared" si="13"/>
        <v>0</v>
      </c>
    </row>
    <row r="728" spans="1:9" x14ac:dyDescent="0.25">
      <c r="A728" s="10" t="s">
        <v>523</v>
      </c>
      <c r="B728" s="19" t="s">
        <v>526</v>
      </c>
      <c r="C728" s="24"/>
      <c r="D728" s="24"/>
      <c r="E728" s="157"/>
      <c r="F728" s="12"/>
      <c r="G728" s="47"/>
      <c r="H728" s="13" t="s">
        <v>527</v>
      </c>
      <c r="I728" s="202">
        <f t="shared" si="13"/>
        <v>0</v>
      </c>
    </row>
    <row r="729" spans="1:9" x14ac:dyDescent="0.25">
      <c r="A729" s="10" t="s">
        <v>523</v>
      </c>
      <c r="B729" s="19" t="s">
        <v>528</v>
      </c>
      <c r="C729" s="24"/>
      <c r="D729" s="24"/>
      <c r="E729" s="157">
        <v>26.853508771929828</v>
      </c>
      <c r="F729" s="12"/>
      <c r="G729" s="47"/>
      <c r="H729" s="158">
        <f>E729*1.046</f>
        <v>28.088770175438601</v>
      </c>
      <c r="I729" s="202">
        <f t="shared" si="13"/>
        <v>28.088770175438601</v>
      </c>
    </row>
    <row r="730" spans="1:9" x14ac:dyDescent="0.25">
      <c r="A730" s="10" t="s">
        <v>523</v>
      </c>
      <c r="B730" s="19" t="s">
        <v>529</v>
      </c>
      <c r="C730" s="24"/>
      <c r="D730" s="24"/>
      <c r="E730" s="157">
        <v>6.7133771929824571</v>
      </c>
      <c r="F730" s="12"/>
      <c r="G730" s="47"/>
      <c r="H730" s="158">
        <f>E730*1.046</f>
        <v>7.0221925438596502</v>
      </c>
      <c r="I730" s="202">
        <f t="shared" si="13"/>
        <v>7.0221925438596502</v>
      </c>
    </row>
    <row r="731" spans="1:9" x14ac:dyDescent="0.25">
      <c r="A731" s="10" t="s">
        <v>523</v>
      </c>
      <c r="B731" s="19" t="s">
        <v>530</v>
      </c>
      <c r="C731" s="24"/>
      <c r="D731" s="24"/>
      <c r="E731" s="157">
        <v>6.7133771929824571</v>
      </c>
      <c r="F731" s="12"/>
      <c r="G731" s="47"/>
      <c r="H731" s="158">
        <f>E731*1.046</f>
        <v>7.0221925438596502</v>
      </c>
      <c r="I731" s="202">
        <f t="shared" si="13"/>
        <v>7.0221925438596502</v>
      </c>
    </row>
    <row r="732" spans="1:9" x14ac:dyDescent="0.25">
      <c r="A732" s="10"/>
      <c r="B732" s="19"/>
      <c r="C732" s="24"/>
      <c r="D732" s="24"/>
      <c r="E732" s="157"/>
      <c r="F732" s="12"/>
      <c r="G732" s="47"/>
      <c r="H732" s="13"/>
      <c r="I732" s="202">
        <f t="shared" si="13"/>
        <v>0</v>
      </c>
    </row>
    <row r="733" spans="1:9" x14ac:dyDescent="0.25">
      <c r="A733" s="10"/>
      <c r="B733" s="19" t="s">
        <v>531</v>
      </c>
      <c r="C733" s="24"/>
      <c r="D733" s="24"/>
      <c r="E733" s="157"/>
      <c r="F733" s="12"/>
      <c r="G733" s="47"/>
      <c r="H733" s="13"/>
      <c r="I733" s="202">
        <f t="shared" si="13"/>
        <v>0</v>
      </c>
    </row>
    <row r="734" spans="1:9" x14ac:dyDescent="0.25">
      <c r="A734" s="10" t="s">
        <v>523</v>
      </c>
      <c r="B734" s="19"/>
      <c r="C734" s="24"/>
      <c r="D734" s="24"/>
      <c r="E734" s="157"/>
      <c r="F734" s="12"/>
      <c r="G734" s="47"/>
      <c r="H734" s="13"/>
      <c r="I734" s="202">
        <f t="shared" si="13"/>
        <v>0</v>
      </c>
    </row>
    <row r="735" spans="1:9" x14ac:dyDescent="0.25">
      <c r="A735" s="10" t="s">
        <v>523</v>
      </c>
      <c r="B735" s="19" t="s">
        <v>532</v>
      </c>
      <c r="C735" s="24"/>
      <c r="D735" s="24"/>
      <c r="E735" s="157">
        <v>13.426754385964914</v>
      </c>
      <c r="F735" s="12"/>
      <c r="G735" s="47"/>
      <c r="H735" s="158">
        <f>E735*1.046</f>
        <v>14.0443850877193</v>
      </c>
      <c r="I735" s="202">
        <f t="shared" si="13"/>
        <v>14.0443850877193</v>
      </c>
    </row>
    <row r="736" spans="1:9" x14ac:dyDescent="0.25">
      <c r="A736" s="10" t="s">
        <v>523</v>
      </c>
      <c r="B736" s="53" t="s">
        <v>533</v>
      </c>
      <c r="C736" s="24"/>
      <c r="D736" s="24"/>
      <c r="E736" s="157">
        <v>2.6853508771929833</v>
      </c>
      <c r="F736" s="12"/>
      <c r="G736" s="47"/>
      <c r="H736" s="158">
        <f>E736*1.046</f>
        <v>2.8088770175438604</v>
      </c>
      <c r="I736" s="202">
        <f t="shared" ref="I736:I756" si="14">E736*1.046</f>
        <v>2.8088770175438604</v>
      </c>
    </row>
    <row r="737" spans="1:9" x14ac:dyDescent="0.25">
      <c r="A737" s="10" t="s">
        <v>523</v>
      </c>
      <c r="B737" s="53" t="s">
        <v>534</v>
      </c>
      <c r="C737" s="24"/>
      <c r="D737" s="24"/>
      <c r="E737" s="157">
        <v>4.7603947368421053</v>
      </c>
      <c r="F737" s="12"/>
      <c r="G737" s="47"/>
      <c r="H737" s="158">
        <f>E737*1.046</f>
        <v>4.9793728947368425</v>
      </c>
      <c r="I737" s="202">
        <f t="shared" si="14"/>
        <v>4.9793728947368425</v>
      </c>
    </row>
    <row r="738" spans="1:9" x14ac:dyDescent="0.25">
      <c r="A738" s="10" t="s">
        <v>523</v>
      </c>
      <c r="B738" s="53" t="s">
        <v>535</v>
      </c>
      <c r="C738" s="24"/>
      <c r="D738" s="24"/>
      <c r="E738" s="157">
        <v>5.3707017543859665</v>
      </c>
      <c r="F738" s="12"/>
      <c r="G738" s="47"/>
      <c r="H738" s="158">
        <f>E738*1.046</f>
        <v>5.6177540350877209</v>
      </c>
      <c r="I738" s="202">
        <f t="shared" si="14"/>
        <v>5.6177540350877209</v>
      </c>
    </row>
    <row r="739" spans="1:9" x14ac:dyDescent="0.25">
      <c r="A739" s="10" t="s">
        <v>523</v>
      </c>
      <c r="B739" s="53" t="s">
        <v>536</v>
      </c>
      <c r="C739" s="24"/>
      <c r="D739" s="24"/>
      <c r="E739" s="157">
        <v>9.398728070175439</v>
      </c>
      <c r="F739" s="12"/>
      <c r="G739" s="47"/>
      <c r="H739" s="158">
        <f>E739*1.046</f>
        <v>9.8310695614035097</v>
      </c>
      <c r="I739" s="202">
        <f t="shared" si="14"/>
        <v>9.8310695614035097</v>
      </c>
    </row>
    <row r="740" spans="1:9" x14ac:dyDescent="0.25">
      <c r="E740" s="173"/>
      <c r="F740" s="173"/>
      <c r="G740" s="174"/>
      <c r="H740" s="5"/>
      <c r="I740" s="202">
        <f t="shared" si="14"/>
        <v>0</v>
      </c>
    </row>
    <row r="741" spans="1:9" x14ac:dyDescent="0.25">
      <c r="A741" s="169" t="s">
        <v>537</v>
      </c>
      <c r="B741" s="24"/>
      <c r="C741" s="24"/>
      <c r="D741" s="24"/>
      <c r="E741" s="171"/>
      <c r="F741" s="171"/>
      <c r="G741" s="47"/>
      <c r="H741" s="13"/>
      <c r="I741" s="202">
        <f t="shared" si="14"/>
        <v>0</v>
      </c>
    </row>
    <row r="742" spans="1:9" x14ac:dyDescent="0.25">
      <c r="A742" s="6"/>
      <c r="B742" s="37"/>
      <c r="C742" s="24"/>
      <c r="D742" s="24"/>
      <c r="E742" s="171"/>
      <c r="F742" s="171"/>
      <c r="G742" s="47"/>
      <c r="H742" s="13"/>
      <c r="I742" s="202">
        <f t="shared" si="14"/>
        <v>0</v>
      </c>
    </row>
    <row r="743" spans="1:9" x14ac:dyDescent="0.25">
      <c r="A743" s="6" t="s">
        <v>4</v>
      </c>
      <c r="B743" s="6" t="s">
        <v>5</v>
      </c>
      <c r="C743" s="24"/>
      <c r="D743" s="24"/>
      <c r="E743" s="171"/>
      <c r="F743" s="171"/>
      <c r="G743" s="47"/>
      <c r="H743" s="13"/>
      <c r="I743" s="202">
        <f t="shared" si="14"/>
        <v>0</v>
      </c>
    </row>
    <row r="744" spans="1:9" x14ac:dyDescent="0.25">
      <c r="A744" s="24"/>
      <c r="B744" s="24"/>
      <c r="C744" s="24"/>
      <c r="D744" s="24"/>
      <c r="E744" s="171"/>
      <c r="F744" s="171"/>
      <c r="G744" s="47"/>
      <c r="H744" s="13"/>
      <c r="I744" s="202">
        <f t="shared" si="14"/>
        <v>0</v>
      </c>
    </row>
    <row r="745" spans="1:9" x14ac:dyDescent="0.25">
      <c r="A745" s="19" t="s">
        <v>538</v>
      </c>
      <c r="B745" s="19" t="s">
        <v>539</v>
      </c>
      <c r="C745" s="24"/>
      <c r="D745" s="24"/>
      <c r="E745" s="107">
        <v>7.567807017543859</v>
      </c>
      <c r="F745" s="107"/>
      <c r="G745" s="47"/>
      <c r="H745" s="159">
        <v>7.9159261403508765</v>
      </c>
      <c r="I745" s="202">
        <f t="shared" si="14"/>
        <v>7.9159261403508765</v>
      </c>
    </row>
    <row r="746" spans="1:9" x14ac:dyDescent="0.25">
      <c r="A746" s="19" t="s">
        <v>538</v>
      </c>
      <c r="B746" s="19" t="s">
        <v>540</v>
      </c>
      <c r="C746" s="24"/>
      <c r="D746" s="24"/>
      <c r="E746" s="107">
        <v>1258.2089473684211</v>
      </c>
      <c r="F746" s="107"/>
      <c r="G746" s="47"/>
      <c r="H746" s="159">
        <v>1316.0865589473685</v>
      </c>
      <c r="I746" s="202">
        <f t="shared" si="14"/>
        <v>1316.0865589473685</v>
      </c>
    </row>
    <row r="747" spans="1:9" x14ac:dyDescent="0.25">
      <c r="A747" s="19" t="s">
        <v>538</v>
      </c>
      <c r="B747" s="19" t="s">
        <v>541</v>
      </c>
      <c r="C747" s="24"/>
      <c r="D747" s="24"/>
      <c r="E747" s="107">
        <v>345.92201754385974</v>
      </c>
      <c r="F747" s="107"/>
      <c r="G747" s="47"/>
      <c r="H747" s="159">
        <v>361.83443035087731</v>
      </c>
      <c r="I747" s="202">
        <f t="shared" si="14"/>
        <v>361.83443035087731</v>
      </c>
    </row>
    <row r="748" spans="1:9" x14ac:dyDescent="0.25">
      <c r="A748" s="19" t="s">
        <v>538</v>
      </c>
      <c r="B748" s="19" t="s">
        <v>542</v>
      </c>
      <c r="C748" s="24"/>
      <c r="D748" s="24"/>
      <c r="E748" s="107">
        <v>648.75635964912283</v>
      </c>
      <c r="F748" s="107"/>
      <c r="G748" s="47"/>
      <c r="H748" s="159">
        <v>678.5991521929825</v>
      </c>
      <c r="I748" s="202">
        <f t="shared" si="14"/>
        <v>678.5991521929825</v>
      </c>
    </row>
    <row r="749" spans="1:9" x14ac:dyDescent="0.25">
      <c r="A749" s="19" t="s">
        <v>538</v>
      </c>
      <c r="B749" s="19" t="s">
        <v>543</v>
      </c>
      <c r="C749" s="24"/>
      <c r="D749" s="24"/>
      <c r="E749" s="107">
        <v>668.4082456140352</v>
      </c>
      <c r="F749" s="107"/>
      <c r="G749" s="47"/>
      <c r="H749" s="159">
        <v>699.15502491228085</v>
      </c>
      <c r="I749" s="202">
        <f t="shared" si="14"/>
        <v>699.15502491228085</v>
      </c>
    </row>
    <row r="750" spans="1:9" x14ac:dyDescent="0.25">
      <c r="A750" s="19" t="s">
        <v>538</v>
      </c>
      <c r="B750" s="19" t="s">
        <v>544</v>
      </c>
      <c r="C750" s="24"/>
      <c r="D750" s="24"/>
      <c r="E750" s="107">
        <v>629.10447368421057</v>
      </c>
      <c r="F750" s="107"/>
      <c r="G750" s="47"/>
      <c r="H750" s="159">
        <v>658.04327947368427</v>
      </c>
      <c r="I750" s="202">
        <f t="shared" si="14"/>
        <v>658.04327947368427</v>
      </c>
    </row>
    <row r="751" spans="1:9" x14ac:dyDescent="0.25">
      <c r="A751" s="19" t="s">
        <v>538</v>
      </c>
      <c r="B751" s="19" t="s">
        <v>545</v>
      </c>
      <c r="C751" s="24"/>
      <c r="D751" s="24"/>
      <c r="E751" s="107">
        <v>129.75127192982458</v>
      </c>
      <c r="F751" s="107"/>
      <c r="G751" s="47"/>
      <c r="H751" s="159">
        <v>135.71983043859652</v>
      </c>
      <c r="I751" s="202">
        <f t="shared" si="14"/>
        <v>135.71983043859652</v>
      </c>
    </row>
    <row r="752" spans="1:9" x14ac:dyDescent="0.25">
      <c r="A752" s="19" t="s">
        <v>538</v>
      </c>
      <c r="B752" s="19" t="s">
        <v>546</v>
      </c>
      <c r="C752" s="24"/>
      <c r="D752" s="24"/>
      <c r="E752" s="107">
        <v>541.09820175438597</v>
      </c>
      <c r="F752" s="107"/>
      <c r="G752" s="47"/>
      <c r="H752" s="159">
        <v>565.98871903508768</v>
      </c>
      <c r="I752" s="202">
        <f t="shared" si="14"/>
        <v>565.9887190350878</v>
      </c>
    </row>
    <row r="753" spans="1:9" x14ac:dyDescent="0.25">
      <c r="A753" s="19" t="s">
        <v>538</v>
      </c>
      <c r="B753" s="19" t="s">
        <v>547</v>
      </c>
      <c r="C753" s="24"/>
      <c r="D753" s="24"/>
      <c r="E753" s="107">
        <v>541.09820175438597</v>
      </c>
      <c r="F753" s="107"/>
      <c r="G753" s="47"/>
      <c r="H753" s="159">
        <v>565.98871903508768</v>
      </c>
      <c r="I753" s="202">
        <f t="shared" si="14"/>
        <v>565.9887190350878</v>
      </c>
    </row>
    <row r="754" spans="1:9" x14ac:dyDescent="0.25">
      <c r="A754" s="19" t="s">
        <v>538</v>
      </c>
      <c r="B754" s="19" t="s">
        <v>548</v>
      </c>
      <c r="C754" s="24"/>
      <c r="D754" s="24"/>
      <c r="E754" s="107">
        <v>648.75635964912283</v>
      </c>
      <c r="F754" s="107"/>
      <c r="G754" s="47"/>
      <c r="H754" s="159">
        <v>678.5991521929825</v>
      </c>
      <c r="I754" s="202">
        <f t="shared" si="14"/>
        <v>678.5991521929825</v>
      </c>
    </row>
    <row r="755" spans="1:9" x14ac:dyDescent="0.25">
      <c r="E755" s="173"/>
      <c r="F755" s="173"/>
      <c r="G755" s="174"/>
      <c r="H755" s="5"/>
      <c r="I755" s="202">
        <f t="shared" si="14"/>
        <v>0</v>
      </c>
    </row>
    <row r="756" spans="1:9" x14ac:dyDescent="0.25">
      <c r="A756" s="175" t="s">
        <v>549</v>
      </c>
      <c r="B756" s="176"/>
      <c r="C756" s="24"/>
      <c r="D756" s="24"/>
      <c r="E756" s="171"/>
      <c r="F756" s="171"/>
      <c r="G756" s="47"/>
      <c r="H756" s="13"/>
      <c r="I756" s="202">
        <f t="shared" si="14"/>
        <v>0</v>
      </c>
    </row>
    <row r="757" spans="1:9" x14ac:dyDescent="0.25">
      <c r="A757" s="24"/>
      <c r="B757" s="24" t="s">
        <v>550</v>
      </c>
      <c r="C757" s="24"/>
      <c r="D757" s="24"/>
      <c r="E757" s="171"/>
      <c r="F757" s="177">
        <v>6071</v>
      </c>
      <c r="G757" s="47"/>
      <c r="H757" s="26">
        <v>6350.2659999999996</v>
      </c>
      <c r="I757" s="202">
        <v>6350.2659999999996</v>
      </c>
    </row>
    <row r="758" spans="1:9" x14ac:dyDescent="0.25">
      <c r="A758" s="24"/>
      <c r="B758" s="24" t="s">
        <v>551</v>
      </c>
      <c r="C758" s="24"/>
      <c r="D758" s="24"/>
      <c r="E758" s="171"/>
      <c r="F758" s="177"/>
      <c r="G758" s="47"/>
      <c r="H758" s="25"/>
    </row>
    <row r="759" spans="1:9" x14ac:dyDescent="0.25">
      <c r="E759" s="173"/>
      <c r="F759" s="178"/>
      <c r="G759" s="174"/>
      <c r="H759" s="179"/>
    </row>
    <row r="760" spans="1:9" x14ac:dyDescent="0.25">
      <c r="E760" s="173"/>
      <c r="F760" s="178"/>
      <c r="G760" s="174"/>
      <c r="H760" s="179"/>
    </row>
    <row r="761" spans="1:9" x14ac:dyDescent="0.25">
      <c r="A761" s="176" t="s">
        <v>552</v>
      </c>
      <c r="B761" s="176" t="s">
        <v>552</v>
      </c>
      <c r="C761" s="24"/>
      <c r="D761" s="24"/>
      <c r="E761" s="171"/>
      <c r="F761" s="177"/>
      <c r="G761" s="47"/>
      <c r="H761" s="25"/>
    </row>
    <row r="762" spans="1:9" x14ac:dyDescent="0.25">
      <c r="A762" s="24" t="s">
        <v>553</v>
      </c>
      <c r="B762" s="85" t="s">
        <v>553</v>
      </c>
      <c r="C762" s="24"/>
      <c r="D762" s="24"/>
      <c r="E762" s="171"/>
      <c r="F762" s="177"/>
      <c r="G762" s="47"/>
      <c r="H762" s="25"/>
    </row>
    <row r="763" spans="1:9" x14ac:dyDescent="0.25">
      <c r="A763" s="24"/>
      <c r="B763" s="24" t="s">
        <v>554</v>
      </c>
      <c r="C763" s="24"/>
      <c r="D763" s="24"/>
      <c r="E763" s="171"/>
      <c r="F763" s="177">
        <v>81</v>
      </c>
      <c r="G763" s="47"/>
      <c r="H763" s="26">
        <v>84.725999999999999</v>
      </c>
      <c r="I763" s="202">
        <v>84.725999999999999</v>
      </c>
    </row>
    <row r="764" spans="1:9" x14ac:dyDescent="0.25">
      <c r="A764" s="24"/>
      <c r="B764" s="24" t="s">
        <v>555</v>
      </c>
      <c r="C764" s="24"/>
      <c r="D764" s="24"/>
      <c r="E764" s="171"/>
      <c r="F764" s="177">
        <v>135</v>
      </c>
      <c r="G764" s="47"/>
      <c r="H764" s="26">
        <v>141.21</v>
      </c>
      <c r="I764" s="202">
        <v>141.21</v>
      </c>
    </row>
    <row r="765" spans="1:9" x14ac:dyDescent="0.25">
      <c r="A765" s="24"/>
      <c r="B765" s="24" t="s">
        <v>556</v>
      </c>
      <c r="C765" s="24"/>
      <c r="D765" s="24"/>
      <c r="E765" s="171"/>
      <c r="F765" s="177">
        <v>2103</v>
      </c>
      <c r="G765" s="47"/>
      <c r="H765" s="26">
        <v>2199.7379999999998</v>
      </c>
      <c r="I765" s="202">
        <v>2199.7379999999998</v>
      </c>
    </row>
    <row r="766" spans="1:9" x14ac:dyDescent="0.25">
      <c r="A766" s="24"/>
      <c r="B766" s="24"/>
      <c r="C766" s="24"/>
      <c r="D766" s="24"/>
      <c r="E766" s="171"/>
      <c r="F766" s="177"/>
      <c r="G766" s="47"/>
      <c r="H766" s="26"/>
    </row>
    <row r="767" spans="1:9" x14ac:dyDescent="0.25">
      <c r="A767" s="24"/>
      <c r="B767" s="85" t="s">
        <v>557</v>
      </c>
      <c r="C767" s="24"/>
      <c r="D767" s="24"/>
      <c r="E767" s="171"/>
      <c r="F767" s="177"/>
      <c r="G767" s="47"/>
      <c r="H767" s="26"/>
    </row>
    <row r="768" spans="1:9" x14ac:dyDescent="0.25">
      <c r="A768" s="24"/>
      <c r="B768" s="24" t="s">
        <v>558</v>
      </c>
      <c r="C768" s="24"/>
      <c r="D768" s="24"/>
      <c r="E768" s="171"/>
      <c r="F768" s="177">
        <v>171</v>
      </c>
      <c r="G768" s="47"/>
      <c r="H768" s="26">
        <v>178.86599999999999</v>
      </c>
      <c r="I768" s="202">
        <v>178.86599999999999</v>
      </c>
    </row>
    <row r="769" spans="1:9" x14ac:dyDescent="0.25">
      <c r="A769" s="24"/>
      <c r="B769" s="24" t="s">
        <v>559</v>
      </c>
      <c r="C769" s="24"/>
      <c r="D769" s="24"/>
      <c r="E769" s="171"/>
      <c r="F769" s="177">
        <v>171</v>
      </c>
      <c r="G769" s="47"/>
      <c r="H769" s="26">
        <v>178.86599999999999</v>
      </c>
      <c r="I769" s="202">
        <v>178.86599999999999</v>
      </c>
    </row>
    <row r="770" spans="1:9" x14ac:dyDescent="0.25">
      <c r="A770" s="24"/>
      <c r="B770" s="24" t="s">
        <v>560</v>
      </c>
      <c r="C770" s="24"/>
      <c r="D770" s="24"/>
      <c r="E770" s="171"/>
      <c r="F770" s="177">
        <v>171</v>
      </c>
      <c r="G770" s="47"/>
      <c r="H770" s="26">
        <v>178.86599999999999</v>
      </c>
      <c r="I770" s="202">
        <v>178.86599999999999</v>
      </c>
    </row>
    <row r="771" spans="1:9" x14ac:dyDescent="0.25">
      <c r="A771" s="24"/>
      <c r="B771" s="24"/>
      <c r="C771" s="24"/>
      <c r="D771" s="24"/>
      <c r="E771" s="171"/>
      <c r="F771" s="177"/>
      <c r="G771" s="47"/>
      <c r="H771" s="26"/>
    </row>
    <row r="772" spans="1:9" x14ac:dyDescent="0.25">
      <c r="A772" s="24"/>
      <c r="B772" s="85" t="s">
        <v>561</v>
      </c>
      <c r="C772" s="24"/>
      <c r="D772" s="24"/>
      <c r="E772" s="171"/>
      <c r="F772" s="177"/>
      <c r="G772" s="47"/>
      <c r="H772" s="26"/>
    </row>
    <row r="773" spans="1:9" x14ac:dyDescent="0.25">
      <c r="A773" s="24"/>
      <c r="B773" s="24" t="s">
        <v>562</v>
      </c>
      <c r="C773" s="24"/>
      <c r="D773" s="24"/>
      <c r="E773" s="171"/>
      <c r="F773" s="177">
        <v>103</v>
      </c>
      <c r="G773" s="47"/>
      <c r="H773" s="26">
        <v>107.738</v>
      </c>
      <c r="I773" s="202">
        <v>107.738</v>
      </c>
    </row>
    <row r="774" spans="1:9" x14ac:dyDescent="0.25">
      <c r="A774" s="24"/>
      <c r="B774" s="24" t="s">
        <v>563</v>
      </c>
      <c r="C774" s="24"/>
      <c r="D774" s="24"/>
      <c r="E774" s="171"/>
      <c r="F774" s="177">
        <v>154</v>
      </c>
      <c r="G774" s="47"/>
      <c r="H774" s="26">
        <v>161.084</v>
      </c>
      <c r="I774" s="202">
        <v>161.084</v>
      </c>
    </row>
    <row r="775" spans="1:9" x14ac:dyDescent="0.25">
      <c r="A775" s="24"/>
      <c r="B775" s="24" t="s">
        <v>564</v>
      </c>
      <c r="C775" s="24"/>
      <c r="D775" s="24"/>
      <c r="E775" s="171"/>
      <c r="F775" s="177">
        <v>348</v>
      </c>
      <c r="G775" s="47"/>
      <c r="H775" s="26">
        <v>364.00799999999998</v>
      </c>
      <c r="I775" s="202">
        <v>364.00799999999998</v>
      </c>
    </row>
    <row r="776" spans="1:9" x14ac:dyDescent="0.25">
      <c r="A776" s="24"/>
      <c r="B776" s="24" t="s">
        <v>565</v>
      </c>
      <c r="C776" s="24"/>
      <c r="D776" s="24"/>
      <c r="E776" s="171"/>
      <c r="F776" s="177">
        <v>154</v>
      </c>
      <c r="G776" s="47"/>
      <c r="H776" s="26">
        <v>161.084</v>
      </c>
      <c r="I776" s="202">
        <v>161.084</v>
      </c>
    </row>
    <row r="777" spans="1:9" x14ac:dyDescent="0.25">
      <c r="A777" s="24"/>
      <c r="B777" s="24" t="s">
        <v>566</v>
      </c>
      <c r="C777" s="24"/>
      <c r="D777" s="24"/>
      <c r="E777" s="171"/>
      <c r="F777" s="177">
        <v>255</v>
      </c>
      <c r="G777" s="47"/>
      <c r="H777" s="26">
        <v>266.73</v>
      </c>
      <c r="I777" s="202">
        <v>266.73</v>
      </c>
    </row>
    <row r="778" spans="1:9" x14ac:dyDescent="0.25">
      <c r="A778" s="24"/>
      <c r="B778" s="24"/>
      <c r="C778" s="24"/>
      <c r="D778" s="24"/>
      <c r="E778" s="171"/>
      <c r="F778" s="177"/>
      <c r="G778" s="47"/>
      <c r="H778" s="26"/>
    </row>
    <row r="779" spans="1:9" x14ac:dyDescent="0.25">
      <c r="A779" s="24"/>
      <c r="B779" s="85" t="s">
        <v>567</v>
      </c>
      <c r="C779" s="24"/>
      <c r="D779" s="24"/>
      <c r="E779" s="171"/>
      <c r="F779" s="177"/>
      <c r="G779" s="47"/>
      <c r="H779" s="26"/>
    </row>
    <row r="780" spans="1:9" x14ac:dyDescent="0.25">
      <c r="A780" s="24"/>
      <c r="B780" s="24" t="s">
        <v>562</v>
      </c>
      <c r="C780" s="24"/>
      <c r="D780" s="24"/>
      <c r="E780" s="171"/>
      <c r="F780" s="177">
        <v>87</v>
      </c>
      <c r="G780" s="47"/>
      <c r="H780" s="26">
        <v>91.001999999999995</v>
      </c>
      <c r="I780" s="202">
        <v>91.001999999999995</v>
      </c>
    </row>
    <row r="781" spans="1:9" x14ac:dyDescent="0.25">
      <c r="A781" s="24"/>
      <c r="B781" s="24" t="s">
        <v>563</v>
      </c>
      <c r="C781" s="24"/>
      <c r="D781" s="24"/>
      <c r="E781" s="171"/>
      <c r="F781" s="177">
        <v>146</v>
      </c>
      <c r="G781" s="47"/>
      <c r="H781" s="26">
        <v>152.71600000000001</v>
      </c>
      <c r="I781" s="202">
        <v>152.71600000000001</v>
      </c>
    </row>
    <row r="782" spans="1:9" x14ac:dyDescent="0.25">
      <c r="A782" s="24"/>
      <c r="B782" s="24" t="s">
        <v>564</v>
      </c>
      <c r="C782" s="24"/>
      <c r="D782" s="24"/>
      <c r="E782" s="171"/>
      <c r="F782" s="177">
        <v>87</v>
      </c>
      <c r="G782" s="47"/>
      <c r="H782" s="26">
        <v>91.001999999999995</v>
      </c>
      <c r="I782" s="202">
        <v>91.001999999999995</v>
      </c>
    </row>
    <row r="783" spans="1:9" x14ac:dyDescent="0.25">
      <c r="A783" s="24"/>
      <c r="B783" s="24" t="s">
        <v>565</v>
      </c>
      <c r="C783" s="24"/>
      <c r="D783" s="24"/>
      <c r="E783" s="171"/>
      <c r="F783" s="177">
        <v>87</v>
      </c>
      <c r="G783" s="47"/>
      <c r="H783" s="26">
        <v>91.001999999999995</v>
      </c>
      <c r="I783" s="202">
        <v>91.001999999999995</v>
      </c>
    </row>
    <row r="784" spans="1:9" x14ac:dyDescent="0.25">
      <c r="A784" s="24"/>
      <c r="B784" s="24" t="s">
        <v>566</v>
      </c>
      <c r="C784" s="24"/>
      <c r="D784" s="24"/>
      <c r="E784" s="171"/>
      <c r="F784" s="177">
        <v>255</v>
      </c>
      <c r="G784" s="47"/>
      <c r="H784" s="26">
        <v>266.73</v>
      </c>
      <c r="I784" s="202">
        <v>266.73</v>
      </c>
    </row>
    <row r="785" spans="1:9" x14ac:dyDescent="0.25">
      <c r="A785" s="24"/>
      <c r="B785" s="24"/>
      <c r="C785" s="24"/>
      <c r="D785" s="24"/>
      <c r="E785" s="171"/>
      <c r="F785" s="177"/>
      <c r="G785" s="47"/>
      <c r="H785" s="26"/>
    </row>
    <row r="786" spans="1:9" x14ac:dyDescent="0.25">
      <c r="A786" s="176"/>
      <c r="B786" s="176" t="s">
        <v>568</v>
      </c>
      <c r="C786" s="24"/>
      <c r="D786" s="24"/>
      <c r="E786" s="171"/>
      <c r="F786" s="177"/>
      <c r="G786" s="47"/>
      <c r="H786" s="26"/>
    </row>
    <row r="787" spans="1:9" x14ac:dyDescent="0.25">
      <c r="A787" s="24"/>
      <c r="B787" s="24" t="s">
        <v>569</v>
      </c>
      <c r="C787" s="24"/>
      <c r="D787" s="24"/>
      <c r="E787" s="171"/>
      <c r="F787" s="177">
        <v>584</v>
      </c>
      <c r="G787" s="47"/>
      <c r="H787" s="26">
        <v>610.86400000000003</v>
      </c>
      <c r="I787" s="202">
        <v>610.86400000000003</v>
      </c>
    </row>
    <row r="788" spans="1:9" x14ac:dyDescent="0.25">
      <c r="A788" s="24"/>
      <c r="B788" s="24"/>
      <c r="C788" s="24"/>
      <c r="D788" s="24"/>
      <c r="E788" s="171"/>
      <c r="F788" s="177"/>
      <c r="G788" s="47"/>
      <c r="H788" s="26"/>
    </row>
    <row r="789" spans="1:9" x14ac:dyDescent="0.25">
      <c r="A789" s="24"/>
      <c r="B789" s="85" t="s">
        <v>570</v>
      </c>
      <c r="C789" s="24"/>
      <c r="D789" s="24"/>
      <c r="E789" s="171"/>
      <c r="F789" s="177"/>
      <c r="G789" s="47"/>
      <c r="H789" s="26"/>
    </row>
    <row r="790" spans="1:9" x14ac:dyDescent="0.25">
      <c r="A790" s="24"/>
      <c r="B790" s="24"/>
      <c r="C790" s="24"/>
      <c r="D790" s="24"/>
      <c r="E790" s="171"/>
      <c r="F790" s="177"/>
      <c r="G790" s="47"/>
      <c r="H790" s="26"/>
    </row>
    <row r="791" spans="1:9" x14ac:dyDescent="0.25">
      <c r="A791" s="24"/>
      <c r="B791" s="24" t="s">
        <v>571</v>
      </c>
      <c r="C791" s="24"/>
      <c r="D791" s="24"/>
      <c r="E791" s="171"/>
      <c r="F791" s="177"/>
      <c r="G791" s="47"/>
      <c r="H791" s="26"/>
    </row>
    <row r="792" spans="1:9" x14ac:dyDescent="0.25">
      <c r="A792" s="24"/>
      <c r="B792" s="24" t="s">
        <v>572</v>
      </c>
      <c r="C792" s="24"/>
      <c r="D792" s="24"/>
      <c r="E792" s="171"/>
      <c r="F792" s="177">
        <v>110</v>
      </c>
      <c r="G792" s="47"/>
      <c r="H792" s="26">
        <v>115.06</v>
      </c>
      <c r="I792" s="202">
        <v>115.06</v>
      </c>
    </row>
    <row r="793" spans="1:9" x14ac:dyDescent="0.25">
      <c r="A793" s="24"/>
      <c r="B793" s="24" t="s">
        <v>573</v>
      </c>
      <c r="C793" s="24"/>
      <c r="D793" s="24"/>
      <c r="E793" s="171"/>
      <c r="F793" s="177">
        <v>29</v>
      </c>
      <c r="G793" s="47"/>
      <c r="H793" s="26">
        <v>30.334</v>
      </c>
      <c r="I793" s="202">
        <v>30.334</v>
      </c>
    </row>
    <row r="794" spans="1:9" x14ac:dyDescent="0.25">
      <c r="A794" s="24"/>
      <c r="B794" s="24"/>
      <c r="C794" s="24"/>
      <c r="D794" s="24"/>
      <c r="E794" s="171"/>
      <c r="F794" s="177"/>
      <c r="G794" s="47"/>
      <c r="H794" s="26"/>
    </row>
    <row r="795" spans="1:9" x14ac:dyDescent="0.25">
      <c r="A795" s="24"/>
      <c r="B795" s="24" t="s">
        <v>574</v>
      </c>
      <c r="C795" s="24"/>
      <c r="D795" s="24"/>
      <c r="E795" s="171"/>
      <c r="F795" s="177">
        <v>29</v>
      </c>
      <c r="G795" s="47"/>
      <c r="H795" s="26">
        <v>30.334</v>
      </c>
      <c r="I795" s="202">
        <v>30.334</v>
      </c>
    </row>
    <row r="796" spans="1:9" x14ac:dyDescent="0.25">
      <c r="A796" s="24"/>
      <c r="B796" s="24"/>
      <c r="C796" s="24"/>
      <c r="D796" s="24"/>
      <c r="E796" s="171"/>
      <c r="F796" s="177"/>
      <c r="G796" s="47"/>
      <c r="H796" s="26"/>
    </row>
    <row r="797" spans="1:9" x14ac:dyDescent="0.25">
      <c r="A797" s="24"/>
      <c r="B797" s="85" t="s">
        <v>575</v>
      </c>
      <c r="C797" s="24"/>
      <c r="D797" s="24"/>
      <c r="E797" s="171"/>
      <c r="F797" s="177"/>
      <c r="G797" s="47"/>
      <c r="H797" s="26"/>
    </row>
    <row r="798" spans="1:9" x14ac:dyDescent="0.25">
      <c r="A798" s="24"/>
      <c r="B798" s="24" t="s">
        <v>576</v>
      </c>
      <c r="C798" s="24"/>
      <c r="D798" s="24"/>
      <c r="E798" s="171"/>
      <c r="F798" s="177">
        <v>4</v>
      </c>
      <c r="G798" s="47"/>
      <c r="H798" s="26">
        <v>4.1840000000000002</v>
      </c>
      <c r="I798" s="202">
        <v>4.1840000000000002</v>
      </c>
    </row>
    <row r="799" spans="1:9" x14ac:dyDescent="0.25">
      <c r="A799" s="24"/>
      <c r="B799" s="24" t="s">
        <v>577</v>
      </c>
      <c r="C799" s="24"/>
      <c r="D799" s="24"/>
      <c r="E799" s="171"/>
      <c r="F799" s="177">
        <v>9</v>
      </c>
      <c r="G799" s="47"/>
      <c r="H799" s="26">
        <v>9.4139999999999997</v>
      </c>
      <c r="I799" s="202">
        <v>9.4139999999999997</v>
      </c>
    </row>
    <row r="800" spans="1:9" x14ac:dyDescent="0.25">
      <c r="A800" s="24"/>
      <c r="B800" s="24" t="s">
        <v>578</v>
      </c>
      <c r="C800" s="24"/>
      <c r="D800" s="24"/>
      <c r="E800" s="171"/>
      <c r="F800" s="177">
        <v>15</v>
      </c>
      <c r="G800" s="47"/>
      <c r="H800" s="26">
        <v>15.69</v>
      </c>
      <c r="I800" s="202">
        <v>15.69</v>
      </c>
    </row>
    <row r="801" spans="1:9" x14ac:dyDescent="0.25">
      <c r="A801" s="24"/>
      <c r="B801" s="24" t="s">
        <v>579</v>
      </c>
      <c r="C801" s="24"/>
      <c r="D801" s="24"/>
      <c r="E801" s="171"/>
      <c r="F801" s="177">
        <v>26</v>
      </c>
      <c r="G801" s="47"/>
      <c r="H801" s="26">
        <v>27.196000000000002</v>
      </c>
      <c r="I801" s="202">
        <v>27.196000000000002</v>
      </c>
    </row>
    <row r="802" spans="1:9" x14ac:dyDescent="0.25">
      <c r="A802" s="24"/>
      <c r="B802" s="24" t="s">
        <v>580</v>
      </c>
      <c r="C802" s="24"/>
      <c r="D802" s="24"/>
      <c r="E802" s="171"/>
      <c r="F802" s="177">
        <v>2230</v>
      </c>
      <c r="G802" s="47"/>
      <c r="H802" s="26">
        <v>2332.58</v>
      </c>
      <c r="I802" s="202">
        <v>2332.58</v>
      </c>
    </row>
    <row r="803" spans="1:9" x14ac:dyDescent="0.25">
      <c r="E803" s="173"/>
      <c r="F803" s="178"/>
      <c r="G803" s="174"/>
      <c r="H803" s="179"/>
    </row>
    <row r="804" spans="1:9" ht="15.75" x14ac:dyDescent="0.25">
      <c r="A804" s="180" t="s">
        <v>581</v>
      </c>
      <c r="B804" s="181"/>
      <c r="C804" s="24"/>
      <c r="D804" s="24"/>
      <c r="E804" s="171"/>
      <c r="F804" s="177"/>
      <c r="G804" s="47"/>
      <c r="H804" s="25"/>
    </row>
    <row r="805" spans="1:9" x14ac:dyDescent="0.25">
      <c r="A805" s="181"/>
      <c r="B805" s="181"/>
      <c r="C805" s="24"/>
      <c r="D805" s="24"/>
      <c r="E805" s="171"/>
      <c r="F805" s="177"/>
      <c r="G805" s="47"/>
      <c r="H805" s="25"/>
    </row>
    <row r="806" spans="1:9" x14ac:dyDescent="0.25">
      <c r="A806" s="121" t="s">
        <v>582</v>
      </c>
      <c r="B806" s="121" t="s">
        <v>582</v>
      </c>
      <c r="C806" s="24"/>
      <c r="D806" s="24"/>
      <c r="E806" s="171"/>
      <c r="F806" s="177"/>
      <c r="G806" s="47"/>
      <c r="H806" s="25"/>
    </row>
    <row r="807" spans="1:9" x14ac:dyDescent="0.25">
      <c r="A807" s="24"/>
      <c r="B807" s="101" t="s">
        <v>554</v>
      </c>
      <c r="C807" s="24"/>
      <c r="D807" s="24"/>
      <c r="E807" s="171"/>
      <c r="F807" s="177">
        <v>81</v>
      </c>
      <c r="G807" s="47"/>
      <c r="H807" s="26">
        <v>84.725999999999999</v>
      </c>
      <c r="I807" s="202">
        <v>84.725999999999999</v>
      </c>
    </row>
    <row r="808" spans="1:9" x14ac:dyDescent="0.25">
      <c r="A808" s="24"/>
      <c r="B808" s="101" t="s">
        <v>555</v>
      </c>
      <c r="C808" s="24"/>
      <c r="D808" s="24"/>
      <c r="E808" s="171"/>
      <c r="F808" s="177">
        <v>135</v>
      </c>
      <c r="G808" s="47"/>
      <c r="H808" s="26">
        <v>141.21</v>
      </c>
      <c r="I808" s="202">
        <v>141.21</v>
      </c>
    </row>
    <row r="809" spans="1:9" x14ac:dyDescent="0.25">
      <c r="A809" s="24"/>
      <c r="B809" s="101" t="s">
        <v>556</v>
      </c>
      <c r="C809" s="24"/>
      <c r="D809" s="24"/>
      <c r="E809" s="171"/>
      <c r="F809" s="177">
        <v>2103</v>
      </c>
      <c r="G809" s="47"/>
      <c r="H809" s="26">
        <v>2199.7379999999998</v>
      </c>
      <c r="I809" s="202">
        <v>2199.7379999999998</v>
      </c>
    </row>
    <row r="810" spans="1:9" x14ac:dyDescent="0.25">
      <c r="A810" s="121" t="s">
        <v>557</v>
      </c>
      <c r="B810" s="24"/>
      <c r="C810" s="24"/>
      <c r="D810" s="24"/>
      <c r="E810" s="171"/>
      <c r="F810" s="177"/>
      <c r="G810" s="47"/>
      <c r="H810" s="26">
        <v>0</v>
      </c>
      <c r="I810" s="202">
        <v>0</v>
      </c>
    </row>
    <row r="811" spans="1:9" x14ac:dyDescent="0.25">
      <c r="A811" s="24"/>
      <c r="B811" s="101" t="s">
        <v>559</v>
      </c>
      <c r="C811" s="24"/>
      <c r="D811" s="24"/>
      <c r="E811" s="171"/>
      <c r="F811" s="177">
        <v>171</v>
      </c>
      <c r="G811" s="47"/>
      <c r="H811" s="26">
        <v>178.86599999999999</v>
      </c>
      <c r="I811" s="202">
        <v>178.86599999999999</v>
      </c>
    </row>
    <row r="812" spans="1:9" x14ac:dyDescent="0.25">
      <c r="A812" s="24"/>
      <c r="B812" s="101" t="s">
        <v>560</v>
      </c>
      <c r="C812" s="24"/>
      <c r="D812" s="24"/>
      <c r="E812" s="171"/>
      <c r="F812" s="177">
        <v>171</v>
      </c>
      <c r="G812" s="47"/>
      <c r="H812" s="26">
        <v>178.86599999999999</v>
      </c>
      <c r="I812" s="202">
        <v>178.86599999999999</v>
      </c>
    </row>
    <row r="813" spans="1:9" x14ac:dyDescent="0.25">
      <c r="A813" s="24"/>
      <c r="B813" s="24"/>
      <c r="C813" s="24"/>
      <c r="D813" s="24"/>
      <c r="E813" s="171"/>
      <c r="F813" s="177"/>
      <c r="G813" s="47"/>
      <c r="H813" s="26">
        <v>0</v>
      </c>
      <c r="I813" s="202">
        <v>0</v>
      </c>
    </row>
    <row r="814" spans="1:9" x14ac:dyDescent="0.25">
      <c r="A814" s="121" t="s">
        <v>561</v>
      </c>
      <c r="B814" s="24"/>
      <c r="C814" s="24"/>
      <c r="D814" s="24"/>
      <c r="E814" s="171"/>
      <c r="F814" s="177"/>
      <c r="G814" s="47"/>
      <c r="H814" s="26">
        <v>0</v>
      </c>
      <c r="I814" s="202">
        <v>0</v>
      </c>
    </row>
    <row r="815" spans="1:9" x14ac:dyDescent="0.25">
      <c r="A815" s="24"/>
      <c r="B815" s="101" t="s">
        <v>562</v>
      </c>
      <c r="C815" s="24"/>
      <c r="D815" s="24"/>
      <c r="E815" s="171"/>
      <c r="F815" s="177">
        <v>87</v>
      </c>
      <c r="G815" s="47"/>
      <c r="H815" s="26">
        <v>91.001999999999995</v>
      </c>
      <c r="I815" s="202">
        <v>91.001999999999995</v>
      </c>
    </row>
    <row r="816" spans="1:9" x14ac:dyDescent="0.25">
      <c r="A816" s="24"/>
      <c r="B816" s="101" t="s">
        <v>563</v>
      </c>
      <c r="C816" s="24"/>
      <c r="D816" s="24"/>
      <c r="E816" s="171"/>
      <c r="F816" s="177">
        <v>146</v>
      </c>
      <c r="G816" s="47"/>
      <c r="H816" s="26">
        <v>152.71600000000001</v>
      </c>
      <c r="I816" s="202">
        <v>152.71600000000001</v>
      </c>
    </row>
    <row r="817" spans="1:9" x14ac:dyDescent="0.25">
      <c r="A817" s="24"/>
      <c r="B817" s="101" t="s">
        <v>564</v>
      </c>
      <c r="C817" s="24"/>
      <c r="D817" s="24"/>
      <c r="E817" s="171"/>
      <c r="F817" s="177">
        <v>87</v>
      </c>
      <c r="G817" s="47"/>
      <c r="H817" s="26">
        <v>91.001999999999995</v>
      </c>
      <c r="I817" s="202">
        <v>91.001999999999995</v>
      </c>
    </row>
    <row r="818" spans="1:9" x14ac:dyDescent="0.25">
      <c r="A818" s="24"/>
      <c r="B818" s="101" t="s">
        <v>583</v>
      </c>
      <c r="C818" s="24"/>
      <c r="D818" s="24"/>
      <c r="E818" s="171"/>
      <c r="F818" s="177">
        <v>87</v>
      </c>
      <c r="G818" s="47"/>
      <c r="H818" s="26">
        <v>91.001999999999995</v>
      </c>
      <c r="I818" s="202">
        <v>91.001999999999995</v>
      </c>
    </row>
    <row r="819" spans="1:9" x14ac:dyDescent="0.25">
      <c r="A819" s="24"/>
      <c r="B819" s="101" t="s">
        <v>584</v>
      </c>
      <c r="C819" s="24"/>
      <c r="D819" s="24"/>
      <c r="E819" s="171"/>
      <c r="F819" s="177">
        <v>255</v>
      </c>
      <c r="G819" s="47"/>
      <c r="H819" s="26">
        <v>266.73</v>
      </c>
      <c r="I819" s="202">
        <v>266.73</v>
      </c>
    </row>
    <row r="820" spans="1:9" x14ac:dyDescent="0.25">
      <c r="A820" s="24"/>
      <c r="B820" s="24"/>
      <c r="C820" s="24"/>
      <c r="D820" s="24"/>
      <c r="E820" s="171"/>
      <c r="F820" s="177"/>
      <c r="G820" s="47"/>
      <c r="H820" s="25"/>
    </row>
    <row r="821" spans="1:9" x14ac:dyDescent="0.25">
      <c r="E821" s="173"/>
      <c r="F821" s="178"/>
      <c r="G821" s="174"/>
      <c r="H821" s="179"/>
    </row>
    <row r="822" spans="1:9" x14ac:dyDescent="0.25">
      <c r="E822" s="173"/>
      <c r="F822" s="178"/>
      <c r="G822" s="174"/>
      <c r="H822" s="179"/>
    </row>
    <row r="823" spans="1:9" ht="15.75" x14ac:dyDescent="0.25">
      <c r="A823" s="180" t="s">
        <v>571</v>
      </c>
      <c r="B823" s="181"/>
      <c r="C823" s="24"/>
      <c r="D823" s="24"/>
      <c r="E823" s="171"/>
      <c r="F823" s="177"/>
      <c r="G823" s="47"/>
      <c r="H823" s="25"/>
    </row>
    <row r="824" spans="1:9" x14ac:dyDescent="0.25">
      <c r="A824" s="24"/>
      <c r="B824" s="24"/>
      <c r="C824" s="24"/>
      <c r="D824" s="24"/>
      <c r="E824" s="171"/>
      <c r="F824" s="177"/>
      <c r="G824" s="47"/>
      <c r="H824" s="25"/>
    </row>
    <row r="825" spans="1:9" x14ac:dyDescent="0.25">
      <c r="A825" s="24" t="s">
        <v>585</v>
      </c>
      <c r="B825" s="24"/>
      <c r="C825" s="24"/>
      <c r="D825" s="24"/>
      <c r="E825" s="171"/>
      <c r="F825" s="177"/>
      <c r="G825" s="47"/>
      <c r="H825" s="25"/>
    </row>
    <row r="826" spans="1:9" x14ac:dyDescent="0.25">
      <c r="A826" s="24"/>
      <c r="B826" s="99" t="s">
        <v>586</v>
      </c>
      <c r="C826" s="24"/>
      <c r="D826" s="24"/>
      <c r="E826" s="171"/>
      <c r="F826" s="177">
        <v>110</v>
      </c>
      <c r="G826" s="47"/>
      <c r="H826" s="25">
        <v>110</v>
      </c>
      <c r="I826" s="202">
        <v>110</v>
      </c>
    </row>
    <row r="827" spans="1:9" x14ac:dyDescent="0.25">
      <c r="A827" s="24"/>
      <c r="B827" s="101" t="s">
        <v>587</v>
      </c>
      <c r="C827" s="24"/>
      <c r="D827" s="24"/>
      <c r="E827" s="171"/>
      <c r="F827" s="177">
        <v>29</v>
      </c>
      <c r="G827" s="47"/>
      <c r="H827" s="25">
        <v>29</v>
      </c>
      <c r="I827" s="202">
        <v>29</v>
      </c>
    </row>
    <row r="828" spans="1:9" x14ac:dyDescent="0.25">
      <c r="A828" s="24"/>
      <c r="B828" s="24"/>
      <c r="C828" s="24"/>
      <c r="D828" s="24"/>
      <c r="E828" s="171"/>
      <c r="F828" s="177"/>
      <c r="G828" s="47"/>
      <c r="H828" s="25"/>
    </row>
    <row r="829" spans="1:9" x14ac:dyDescent="0.25">
      <c r="A829" s="24"/>
      <c r="B829" s="101" t="s">
        <v>588</v>
      </c>
      <c r="C829" s="24"/>
      <c r="D829" s="24"/>
      <c r="E829" s="171"/>
      <c r="F829" s="177">
        <v>68</v>
      </c>
      <c r="G829" s="47"/>
      <c r="H829" s="25">
        <v>68</v>
      </c>
      <c r="I829" s="202">
        <v>68</v>
      </c>
    </row>
    <row r="830" spans="1:9" x14ac:dyDescent="0.25">
      <c r="A830" s="24"/>
      <c r="B830" s="101" t="s">
        <v>589</v>
      </c>
      <c r="C830" s="24"/>
      <c r="D830" s="24"/>
      <c r="E830" s="171"/>
      <c r="F830" s="177"/>
      <c r="G830" s="47"/>
      <c r="H830" s="25"/>
    </row>
    <row r="831" spans="1:9" x14ac:dyDescent="0.25">
      <c r="E831" s="173"/>
      <c r="F831" s="178"/>
      <c r="G831" s="174"/>
      <c r="H831" s="179"/>
    </row>
    <row r="832" spans="1:9" ht="25.5" x14ac:dyDescent="0.25">
      <c r="A832" s="182" t="s">
        <v>238</v>
      </c>
      <c r="B832" s="181"/>
      <c r="C832" s="24"/>
      <c r="D832" s="24"/>
      <c r="E832" s="171"/>
      <c r="F832" s="177"/>
      <c r="G832" s="47"/>
      <c r="H832" s="25"/>
    </row>
    <row r="833" spans="1:9" x14ac:dyDescent="0.25">
      <c r="A833" s="24"/>
      <c r="B833" s="101" t="s">
        <v>248</v>
      </c>
      <c r="C833" s="24"/>
      <c r="D833" s="24"/>
      <c r="E833" s="171"/>
      <c r="F833" s="177">
        <v>840</v>
      </c>
      <c r="G833" s="47"/>
      <c r="H833" s="25" t="s">
        <v>590</v>
      </c>
      <c r="I833" s="202" t="s">
        <v>590</v>
      </c>
    </row>
    <row r="834" spans="1:9" x14ac:dyDescent="0.25">
      <c r="A834" s="24"/>
      <c r="B834" s="101" t="s">
        <v>239</v>
      </c>
      <c r="C834" s="24"/>
      <c r="D834" s="24"/>
      <c r="E834" s="171"/>
      <c r="F834" s="177">
        <v>327</v>
      </c>
      <c r="G834" s="47"/>
      <c r="H834" s="92">
        <v>342.04199999999997</v>
      </c>
      <c r="I834" s="202">
        <v>342.04199999999997</v>
      </c>
    </row>
    <row r="835" spans="1:9" x14ac:dyDescent="0.25">
      <c r="A835" s="24"/>
      <c r="B835" s="101" t="s">
        <v>240</v>
      </c>
      <c r="C835" s="24"/>
      <c r="D835" s="24"/>
      <c r="E835" s="171"/>
      <c r="F835" s="177">
        <v>840</v>
      </c>
      <c r="G835" s="47"/>
      <c r="H835" s="92">
        <v>878.64</v>
      </c>
      <c r="I835" s="202">
        <v>878.64</v>
      </c>
    </row>
    <row r="836" spans="1:9" x14ac:dyDescent="0.25">
      <c r="A836" s="24"/>
      <c r="B836" s="101" t="s">
        <v>591</v>
      </c>
      <c r="C836" s="24"/>
      <c r="D836" s="24"/>
      <c r="E836" s="171"/>
      <c r="F836" s="177">
        <v>200</v>
      </c>
      <c r="G836" s="47"/>
      <c r="H836" s="92">
        <v>209.2</v>
      </c>
      <c r="I836" s="202">
        <v>209.2</v>
      </c>
    </row>
    <row r="837" spans="1:9" x14ac:dyDescent="0.25">
      <c r="A837" s="24"/>
      <c r="B837" s="101" t="s">
        <v>592</v>
      </c>
      <c r="C837" s="24"/>
      <c r="D837" s="24"/>
      <c r="E837" s="171"/>
      <c r="F837" s="177">
        <v>506</v>
      </c>
      <c r="G837" s="47"/>
      <c r="H837" s="92">
        <v>529.27599999999995</v>
      </c>
      <c r="I837" s="202">
        <v>529.27599999999995</v>
      </c>
    </row>
    <row r="838" spans="1:9" x14ac:dyDescent="0.25">
      <c r="A838" s="24"/>
      <c r="B838" s="101" t="s">
        <v>243</v>
      </c>
      <c r="C838" s="24"/>
      <c r="D838" s="24"/>
      <c r="E838" s="171"/>
      <c r="F838" s="177">
        <v>208</v>
      </c>
      <c r="G838" s="47"/>
      <c r="H838" s="92">
        <v>217.56800000000001</v>
      </c>
      <c r="I838" s="202">
        <v>217.56800000000001</v>
      </c>
    </row>
    <row r="839" spans="1:9" x14ac:dyDescent="0.25">
      <c r="A839" s="24"/>
      <c r="B839" s="101" t="s">
        <v>244</v>
      </c>
      <c r="C839" s="24"/>
      <c r="D839" s="24"/>
      <c r="E839" s="171"/>
      <c r="F839" s="177">
        <v>387</v>
      </c>
      <c r="G839" s="47"/>
      <c r="H839" s="92">
        <v>404.80200000000002</v>
      </c>
      <c r="I839" s="202">
        <v>404.80200000000002</v>
      </c>
    </row>
    <row r="840" spans="1:9" x14ac:dyDescent="0.25">
      <c r="A840" s="24"/>
      <c r="B840" s="101" t="s">
        <v>245</v>
      </c>
      <c r="C840" s="24"/>
      <c r="D840" s="24"/>
      <c r="E840" s="171"/>
      <c r="F840" s="177">
        <v>1266</v>
      </c>
      <c r="G840" s="47"/>
      <c r="H840" s="92">
        <v>1324.2360000000001</v>
      </c>
      <c r="I840" s="202">
        <v>1324.2360000000001</v>
      </c>
    </row>
    <row r="841" spans="1:9" x14ac:dyDescent="0.25">
      <c r="A841" s="24"/>
      <c r="B841" s="183" t="s">
        <v>246</v>
      </c>
      <c r="C841" s="24"/>
      <c r="D841" s="24"/>
      <c r="E841" s="171"/>
      <c r="F841" s="177">
        <v>263</v>
      </c>
      <c r="G841" s="47"/>
      <c r="H841" s="92">
        <v>275.09800000000001</v>
      </c>
      <c r="I841" s="202">
        <v>275.09800000000001</v>
      </c>
    </row>
    <row r="842" spans="1:9" x14ac:dyDescent="0.25">
      <c r="A842" s="24"/>
      <c r="B842" s="101" t="s">
        <v>249</v>
      </c>
      <c r="C842" s="24"/>
      <c r="D842" s="24"/>
      <c r="E842" s="171"/>
      <c r="F842" s="177">
        <v>372</v>
      </c>
      <c r="G842" s="47"/>
      <c r="H842" s="92">
        <v>389.11200000000002</v>
      </c>
      <c r="I842" s="202">
        <v>389.11200000000002</v>
      </c>
    </row>
    <row r="843" spans="1:9" x14ac:dyDescent="0.25">
      <c r="A843" s="24"/>
      <c r="B843" s="101" t="s">
        <v>250</v>
      </c>
      <c r="C843" s="24"/>
      <c r="D843" s="24"/>
      <c r="E843" s="171"/>
      <c r="F843" s="177">
        <v>4572</v>
      </c>
      <c r="G843" s="47"/>
      <c r="H843" s="92">
        <v>4782.3119999999999</v>
      </c>
      <c r="I843" s="202">
        <v>4782.3119999999999</v>
      </c>
    </row>
    <row r="844" spans="1:9" x14ac:dyDescent="0.25">
      <c r="A844" s="24"/>
      <c r="B844" s="101" t="s">
        <v>251</v>
      </c>
      <c r="C844" s="24"/>
      <c r="D844" s="24"/>
      <c r="E844" s="171"/>
      <c r="F844" s="177">
        <v>1016</v>
      </c>
      <c r="G844" s="47"/>
      <c r="H844" s="92">
        <v>1062.7360000000001</v>
      </c>
      <c r="I844" s="202">
        <v>1062.7360000000001</v>
      </c>
    </row>
    <row r="845" spans="1:9" x14ac:dyDescent="0.25">
      <c r="A845" s="24"/>
      <c r="B845" s="101" t="s">
        <v>252</v>
      </c>
      <c r="C845" s="24"/>
      <c r="D845" s="24"/>
      <c r="E845" s="171"/>
      <c r="F845" s="171"/>
      <c r="G845" s="47"/>
      <c r="H845" s="25" t="s">
        <v>145</v>
      </c>
      <c r="I845" s="202" t="s">
        <v>145</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844"/>
  <sheetViews>
    <sheetView workbookViewId="0">
      <pane ySplit="11" topLeftCell="A819" activePane="bottomLeft" state="frozen"/>
      <selection activeCell="B1" sqref="B1"/>
      <selection pane="bottomLeft" activeCell="I662" sqref="I662:I844"/>
    </sheetView>
  </sheetViews>
  <sheetFormatPr defaultRowHeight="15" x14ac:dyDescent="0.25"/>
  <cols>
    <col min="1" max="1" width="17.5703125" customWidth="1"/>
    <col min="2" max="2" width="56.140625" customWidth="1"/>
    <col min="3" max="3" width="0" hidden="1" customWidth="1"/>
    <col min="4" max="4" width="14.140625" hidden="1" customWidth="1"/>
    <col min="5" max="5" width="16.28515625" hidden="1" customWidth="1"/>
    <col min="6" max="6" width="0" hidden="1" customWidth="1"/>
    <col min="7" max="7" width="24.7109375" hidden="1" customWidth="1"/>
    <col min="8" max="8" width="14.85546875" style="179" customWidth="1"/>
    <col min="9" max="9" width="37.42578125" style="202" bestFit="1" customWidth="1"/>
    <col min="10" max="10" width="18.5703125" style="222" customWidth="1"/>
    <col min="11" max="11" width="23.85546875" bestFit="1" customWidth="1"/>
    <col min="12" max="12" width="10.5703125" bestFit="1" customWidth="1"/>
  </cols>
  <sheetData>
    <row r="1" spans="1:12" x14ac:dyDescent="0.25">
      <c r="E1" s="1"/>
      <c r="F1" s="1"/>
      <c r="G1" s="2"/>
      <c r="H1" s="3"/>
    </row>
    <row r="2" spans="1:12" x14ac:dyDescent="0.25">
      <c r="E2" s="1"/>
      <c r="F2" s="1"/>
      <c r="G2" s="2"/>
      <c r="H2" s="3"/>
    </row>
    <row r="3" spans="1:12" x14ac:dyDescent="0.25">
      <c r="E3" s="1"/>
      <c r="F3" s="1"/>
      <c r="G3" s="2"/>
      <c r="H3" s="3"/>
    </row>
    <row r="4" spans="1:12" x14ac:dyDescent="0.25">
      <c r="E4" s="1"/>
      <c r="F4" s="1"/>
      <c r="G4" s="2"/>
      <c r="H4" s="3"/>
    </row>
    <row r="5" spans="1:12" x14ac:dyDescent="0.25">
      <c r="E5" s="1"/>
      <c r="F5" s="1"/>
      <c r="G5" s="2"/>
      <c r="H5" s="3"/>
    </row>
    <row r="6" spans="1:12" x14ac:dyDescent="0.25">
      <c r="E6" s="1"/>
      <c r="F6" s="1"/>
      <c r="G6" s="2"/>
      <c r="H6" s="3"/>
    </row>
    <row r="7" spans="1:12" x14ac:dyDescent="0.25">
      <c r="E7" s="1"/>
      <c r="F7" s="1"/>
      <c r="G7" s="2"/>
      <c r="H7" s="3"/>
    </row>
    <row r="8" spans="1:12" x14ac:dyDescent="0.25">
      <c r="B8" s="4" t="s">
        <v>0</v>
      </c>
      <c r="C8" s="4"/>
      <c r="D8" s="4"/>
      <c r="E8" s="1"/>
      <c r="F8" s="1"/>
      <c r="G8" s="2"/>
      <c r="H8" s="3"/>
    </row>
    <row r="9" spans="1:12" x14ac:dyDescent="0.25">
      <c r="B9" s="4" t="s">
        <v>706</v>
      </c>
      <c r="E9" s="1"/>
      <c r="F9" s="1"/>
      <c r="G9" s="5" t="s">
        <v>2</v>
      </c>
      <c r="H9" s="3"/>
    </row>
    <row r="10" spans="1:12" x14ac:dyDescent="0.25">
      <c r="A10" s="6"/>
      <c r="B10" s="6" t="s">
        <v>3</v>
      </c>
      <c r="C10" s="6"/>
      <c r="D10" s="6"/>
      <c r="E10" s="7"/>
      <c r="F10" s="7"/>
      <c r="G10" s="8"/>
      <c r="J10" s="223"/>
      <c r="K10" s="218">
        <v>3.9E-2</v>
      </c>
      <c r="L10" s="219">
        <f>1.039</f>
        <v>1.0389999999999999</v>
      </c>
    </row>
    <row r="11" spans="1:12" ht="45" x14ac:dyDescent="0.25">
      <c r="A11" s="6" t="s">
        <v>4</v>
      </c>
      <c r="B11" s="6" t="s">
        <v>5</v>
      </c>
      <c r="C11" s="6"/>
      <c r="D11" s="6"/>
      <c r="E11" s="7" t="s">
        <v>6</v>
      </c>
      <c r="F11" s="7"/>
      <c r="G11" s="8"/>
      <c r="H11" s="9" t="s">
        <v>715</v>
      </c>
      <c r="I11" s="203" t="s">
        <v>621</v>
      </c>
      <c r="J11" s="224"/>
      <c r="K11" t="s">
        <v>707</v>
      </c>
      <c r="L11" s="9" t="s">
        <v>708</v>
      </c>
    </row>
    <row r="12" spans="1:12" x14ac:dyDescent="0.25">
      <c r="A12" s="10" t="s">
        <v>3</v>
      </c>
      <c r="B12" s="10" t="s">
        <v>622</v>
      </c>
      <c r="C12" s="11"/>
      <c r="D12" s="11"/>
      <c r="E12" s="12">
        <v>176.59246666666667</v>
      </c>
      <c r="F12" s="12">
        <v>197</v>
      </c>
      <c r="G12" s="11">
        <v>179.13043478260869</v>
      </c>
      <c r="H12" s="5">
        <f>I12*100/115</f>
        <v>160.62236533333333</v>
      </c>
      <c r="I12" s="202">
        <f>E12*1.046</f>
        <v>184.71572013333335</v>
      </c>
      <c r="J12" s="223">
        <f t="shared" ref="J12:J28" si="0">1.039</f>
        <v>1.0389999999999999</v>
      </c>
      <c r="K12" s="220">
        <f t="shared" ref="K12:K21" si="1">H12*J12</f>
        <v>166.88663758133333</v>
      </c>
      <c r="L12" s="211">
        <f>K12*1.15</f>
        <v>191.91963321853331</v>
      </c>
    </row>
    <row r="13" spans="1:12" x14ac:dyDescent="0.25">
      <c r="A13" s="10" t="s">
        <v>3</v>
      </c>
      <c r="B13" s="14" t="s">
        <v>9</v>
      </c>
      <c r="C13" s="11"/>
      <c r="D13" s="11"/>
      <c r="E13" s="11">
        <v>177.1</v>
      </c>
      <c r="F13" s="11">
        <v>148</v>
      </c>
      <c r="G13" s="11"/>
      <c r="H13" s="5">
        <f>I13*100/115</f>
        <v>160.62236533333333</v>
      </c>
      <c r="I13" s="202">
        <v>184.71572013333335</v>
      </c>
      <c r="J13" s="223">
        <f t="shared" si="0"/>
        <v>1.0389999999999999</v>
      </c>
      <c r="K13" s="220">
        <f t="shared" si="1"/>
        <v>166.88663758133333</v>
      </c>
      <c r="L13" s="211">
        <f>K13*1.15</f>
        <v>191.91963321853331</v>
      </c>
    </row>
    <row r="14" spans="1:12" x14ac:dyDescent="0.25">
      <c r="A14" s="10" t="s">
        <v>3</v>
      </c>
      <c r="B14" s="10" t="s">
        <v>10</v>
      </c>
      <c r="C14" s="11"/>
      <c r="D14" s="11"/>
      <c r="E14" s="12">
        <v>229.95258771929821</v>
      </c>
      <c r="F14" s="12">
        <v>230</v>
      </c>
      <c r="G14" s="11"/>
      <c r="H14" s="5">
        <f>I14*100/115</f>
        <v>209.56521739130434</v>
      </c>
      <c r="I14" s="202">
        <v>241</v>
      </c>
      <c r="J14" s="223">
        <f t="shared" si="0"/>
        <v>1.0389999999999999</v>
      </c>
      <c r="K14" s="220">
        <f t="shared" si="1"/>
        <v>217.73826086956521</v>
      </c>
      <c r="L14" s="211">
        <f>K14*1.15</f>
        <v>250.39899999999997</v>
      </c>
    </row>
    <row r="15" spans="1:12" x14ac:dyDescent="0.25">
      <c r="A15" s="10" t="s">
        <v>3</v>
      </c>
      <c r="B15" s="85" t="s">
        <v>11</v>
      </c>
      <c r="C15" s="11"/>
      <c r="D15" s="11"/>
      <c r="E15" s="12"/>
      <c r="F15" s="12"/>
      <c r="G15" s="11">
        <v>0</v>
      </c>
      <c r="H15" s="5"/>
      <c r="J15" s="223">
        <f t="shared" si="0"/>
        <v>1.0389999999999999</v>
      </c>
      <c r="K15" s="220">
        <f t="shared" si="1"/>
        <v>0</v>
      </c>
      <c r="L15" s="211">
        <f t="shared" ref="L15:L28" si="2">K15*1.15</f>
        <v>0</v>
      </c>
    </row>
    <row r="16" spans="1:12" x14ac:dyDescent="0.25">
      <c r="A16" s="10" t="s">
        <v>3</v>
      </c>
      <c r="B16" s="15" t="s">
        <v>12</v>
      </c>
      <c r="C16" s="11" t="s">
        <v>13</v>
      </c>
      <c r="D16" s="11"/>
      <c r="E16" s="12">
        <v>358.08659649122814</v>
      </c>
      <c r="F16" s="12">
        <v>358.08659649122814</v>
      </c>
      <c r="G16" s="11">
        <v>326.08695652173913</v>
      </c>
      <c r="H16" s="5">
        <f t="shared" ref="H16:H28" si="3">I16*100/115</f>
        <v>325.70311298245622</v>
      </c>
      <c r="I16" s="202">
        <f>E16*1.046</f>
        <v>374.55857992982465</v>
      </c>
      <c r="J16" s="223">
        <f t="shared" si="0"/>
        <v>1.0389999999999999</v>
      </c>
      <c r="K16" s="220">
        <f t="shared" si="1"/>
        <v>338.40553438877197</v>
      </c>
      <c r="L16" s="211">
        <f t="shared" si="2"/>
        <v>389.16636454708771</v>
      </c>
    </row>
    <row r="17" spans="1:12" x14ac:dyDescent="0.25">
      <c r="A17" s="10" t="s">
        <v>3</v>
      </c>
      <c r="B17" s="14" t="s">
        <v>14</v>
      </c>
      <c r="C17" s="11" t="s">
        <v>15</v>
      </c>
      <c r="D17" s="11"/>
      <c r="E17" s="12"/>
      <c r="F17" s="12">
        <v>682.23366666666675</v>
      </c>
      <c r="G17" s="11">
        <v>620</v>
      </c>
      <c r="H17" s="5">
        <f t="shared" si="3"/>
        <v>620</v>
      </c>
      <c r="I17" s="202">
        <v>713</v>
      </c>
      <c r="J17" s="223">
        <f t="shared" si="0"/>
        <v>1.0389999999999999</v>
      </c>
      <c r="K17" s="220">
        <f t="shared" si="1"/>
        <v>644.17999999999995</v>
      </c>
      <c r="L17" s="211">
        <f t="shared" si="2"/>
        <v>740.8069999999999</v>
      </c>
    </row>
    <row r="18" spans="1:12" x14ac:dyDescent="0.25">
      <c r="A18" s="10" t="s">
        <v>3</v>
      </c>
      <c r="B18" s="14" t="s">
        <v>16</v>
      </c>
      <c r="C18" s="11" t="s">
        <v>17</v>
      </c>
      <c r="D18" s="11"/>
      <c r="E18" s="12"/>
      <c r="F18" s="12">
        <v>981</v>
      </c>
      <c r="G18" s="11">
        <v>1782.608695652174</v>
      </c>
      <c r="H18" s="5">
        <f t="shared" si="3"/>
        <v>1782.608695652174</v>
      </c>
      <c r="I18" s="202">
        <v>2050</v>
      </c>
      <c r="J18" s="223">
        <f t="shared" si="0"/>
        <v>1.0389999999999999</v>
      </c>
      <c r="K18" s="220">
        <f t="shared" si="1"/>
        <v>1852.1304347826087</v>
      </c>
      <c r="L18" s="211">
        <f t="shared" si="2"/>
        <v>2129.9499999999998</v>
      </c>
    </row>
    <row r="19" spans="1:12" x14ac:dyDescent="0.25">
      <c r="A19" s="10" t="s">
        <v>3</v>
      </c>
      <c r="B19" s="16" t="s">
        <v>18</v>
      </c>
      <c r="C19" s="11" t="s">
        <v>17</v>
      </c>
      <c r="D19" s="11"/>
      <c r="E19" s="12"/>
      <c r="F19" s="12">
        <v>1960</v>
      </c>
      <c r="G19" s="11">
        <v>1782.608695652174</v>
      </c>
      <c r="H19" s="5">
        <f t="shared" si="3"/>
        <v>1782.608695652174</v>
      </c>
      <c r="I19" s="202">
        <v>2050</v>
      </c>
      <c r="J19" s="223">
        <f t="shared" si="0"/>
        <v>1.0389999999999999</v>
      </c>
      <c r="K19" s="220">
        <f t="shared" si="1"/>
        <v>1852.1304347826087</v>
      </c>
      <c r="L19" s="211">
        <f t="shared" si="2"/>
        <v>2129.9499999999998</v>
      </c>
    </row>
    <row r="20" spans="1:12" x14ac:dyDescent="0.25">
      <c r="A20" s="10" t="s">
        <v>3</v>
      </c>
      <c r="B20" s="17" t="s">
        <v>19</v>
      </c>
      <c r="C20" s="11"/>
      <c r="D20" s="11"/>
      <c r="E20" s="18">
        <v>14474.716096491227</v>
      </c>
      <c r="F20" s="18">
        <v>14474.716096491227</v>
      </c>
      <c r="G20" s="11">
        <v>13165.217391304348</v>
      </c>
      <c r="H20" s="5">
        <f t="shared" si="3"/>
        <v>13165.698292982457</v>
      </c>
      <c r="I20" s="202">
        <f t="shared" ref="I20:I26" si="4">E20*1.046</f>
        <v>15140.553036929825</v>
      </c>
      <c r="J20" s="223">
        <f t="shared" si="0"/>
        <v>1.0389999999999999</v>
      </c>
      <c r="K20" s="220">
        <f t="shared" si="1"/>
        <v>13679.160526408772</v>
      </c>
      <c r="L20" s="211">
        <f t="shared" si="2"/>
        <v>15731.034605370087</v>
      </c>
    </row>
    <row r="21" spans="1:12" x14ac:dyDescent="0.25">
      <c r="A21" s="10" t="s">
        <v>3</v>
      </c>
      <c r="B21" s="10" t="s">
        <v>20</v>
      </c>
      <c r="C21" s="11"/>
      <c r="D21" s="11"/>
      <c r="E21" s="12">
        <v>682.23366666666675</v>
      </c>
      <c r="F21" s="12">
        <v>682.23366666666675</v>
      </c>
      <c r="G21" s="11">
        <v>620</v>
      </c>
      <c r="H21" s="5">
        <f t="shared" si="3"/>
        <v>620.53601333333336</v>
      </c>
      <c r="I21" s="202">
        <f t="shared" si="4"/>
        <v>713.61641533333341</v>
      </c>
      <c r="J21" s="223">
        <f t="shared" si="0"/>
        <v>1.0389999999999999</v>
      </c>
      <c r="K21" s="220">
        <f t="shared" si="1"/>
        <v>644.73691785333335</v>
      </c>
      <c r="L21" s="211">
        <f t="shared" si="2"/>
        <v>741.44745553133328</v>
      </c>
    </row>
    <row r="22" spans="1:12" x14ac:dyDescent="0.25">
      <c r="A22" s="10" t="s">
        <v>3</v>
      </c>
      <c r="B22" s="10" t="s">
        <v>21</v>
      </c>
      <c r="C22" s="11"/>
      <c r="D22" s="11"/>
      <c r="E22" s="12">
        <v>682.23366666666675</v>
      </c>
      <c r="F22" s="12">
        <v>682.23366666666675</v>
      </c>
      <c r="G22" s="11">
        <v>620</v>
      </c>
      <c r="H22" s="5">
        <f t="shared" si="3"/>
        <v>620.53601333333336</v>
      </c>
      <c r="I22" s="202">
        <f t="shared" si="4"/>
        <v>713.61641533333341</v>
      </c>
      <c r="J22" s="223">
        <f t="shared" si="0"/>
        <v>1.0389999999999999</v>
      </c>
      <c r="K22" s="220">
        <f t="shared" ref="K22:K28" si="5">H22*J22</f>
        <v>644.73691785333335</v>
      </c>
      <c r="L22" s="211">
        <f t="shared" si="2"/>
        <v>741.44745553133328</v>
      </c>
    </row>
    <row r="23" spans="1:12" x14ac:dyDescent="0.25">
      <c r="A23" s="10" t="s">
        <v>3</v>
      </c>
      <c r="B23" s="10" t="s">
        <v>22</v>
      </c>
      <c r="C23" s="11"/>
      <c r="D23" s="11"/>
      <c r="E23" s="12">
        <v>188.51193421052628</v>
      </c>
      <c r="F23" s="12">
        <v>188.51193421052628</v>
      </c>
      <c r="G23" s="11">
        <v>171.30434782608697</v>
      </c>
      <c r="H23" s="5">
        <f t="shared" si="3"/>
        <v>171.46389842105259</v>
      </c>
      <c r="I23" s="202">
        <f t="shared" si="4"/>
        <v>197.1834831842105</v>
      </c>
      <c r="J23" s="223">
        <f t="shared" si="0"/>
        <v>1.0389999999999999</v>
      </c>
      <c r="K23" s="220">
        <f t="shared" si="5"/>
        <v>178.15099045947363</v>
      </c>
      <c r="L23" s="211">
        <f t="shared" si="2"/>
        <v>204.87363902839465</v>
      </c>
    </row>
    <row r="24" spans="1:12" x14ac:dyDescent="0.25">
      <c r="A24" s="10" t="s">
        <v>3</v>
      </c>
      <c r="B24" s="19" t="s">
        <v>23</v>
      </c>
      <c r="C24" s="11"/>
      <c r="D24" s="11"/>
      <c r="E24" s="12">
        <v>354.64345614035085</v>
      </c>
      <c r="F24" s="12">
        <v>354.64345614035085</v>
      </c>
      <c r="G24" s="11">
        <v>322.60869565217394</v>
      </c>
      <c r="H24" s="5">
        <f t="shared" si="3"/>
        <v>322.57135228070172</v>
      </c>
      <c r="I24" s="202">
        <f t="shared" si="4"/>
        <v>370.95705512280699</v>
      </c>
      <c r="J24" s="223">
        <f t="shared" si="0"/>
        <v>1.0389999999999999</v>
      </c>
      <c r="K24" s="220">
        <f t="shared" si="5"/>
        <v>335.15163501964906</v>
      </c>
      <c r="L24" s="211">
        <f t="shared" si="2"/>
        <v>385.42438027259641</v>
      </c>
    </row>
    <row r="25" spans="1:12" x14ac:dyDescent="0.25">
      <c r="A25" s="10" t="s">
        <v>3</v>
      </c>
      <c r="B25" s="19" t="s">
        <v>24</v>
      </c>
      <c r="C25" s="11"/>
      <c r="D25" s="11"/>
      <c r="E25" s="12">
        <v>725.39589035087715</v>
      </c>
      <c r="F25" s="12">
        <v>725.39589035087715</v>
      </c>
      <c r="G25" s="11">
        <v>660.86956521739125</v>
      </c>
      <c r="H25" s="5">
        <f t="shared" si="3"/>
        <v>659.79487070175435</v>
      </c>
      <c r="I25" s="202">
        <f t="shared" si="4"/>
        <v>758.76410130701754</v>
      </c>
      <c r="J25" s="223">
        <f t="shared" si="0"/>
        <v>1.0389999999999999</v>
      </c>
      <c r="K25" s="220">
        <f t="shared" si="5"/>
        <v>685.52687065912266</v>
      </c>
      <c r="L25" s="211">
        <f t="shared" si="2"/>
        <v>788.35590125799104</v>
      </c>
    </row>
    <row r="26" spans="1:12" x14ac:dyDescent="0.25">
      <c r="A26" s="10" t="s">
        <v>3</v>
      </c>
      <c r="B26" s="10" t="s">
        <v>25</v>
      </c>
      <c r="C26" s="11"/>
      <c r="D26" s="11"/>
      <c r="E26" s="12">
        <v>14474.716096491227</v>
      </c>
      <c r="F26" s="12">
        <v>14474.716096491227</v>
      </c>
      <c r="G26" s="11">
        <v>13165.217391304348</v>
      </c>
      <c r="H26" s="5">
        <f t="shared" si="3"/>
        <v>13165.698292982457</v>
      </c>
      <c r="I26" s="202">
        <f t="shared" si="4"/>
        <v>15140.553036929825</v>
      </c>
      <c r="J26" s="223">
        <f t="shared" si="0"/>
        <v>1.0389999999999999</v>
      </c>
      <c r="K26" s="220">
        <f t="shared" si="5"/>
        <v>13679.160526408772</v>
      </c>
      <c r="L26" s="211">
        <f t="shared" si="2"/>
        <v>15731.034605370087</v>
      </c>
    </row>
    <row r="27" spans="1:12" x14ac:dyDescent="0.25">
      <c r="A27" s="10" t="s">
        <v>3</v>
      </c>
      <c r="B27" s="16" t="s">
        <v>26</v>
      </c>
      <c r="C27" s="11"/>
      <c r="D27" s="11"/>
      <c r="E27" s="12"/>
      <c r="F27" s="12">
        <v>2721</v>
      </c>
      <c r="G27" s="11">
        <v>2478.2608695652175</v>
      </c>
      <c r="H27" s="5">
        <f t="shared" si="3"/>
        <v>2478.2608695652175</v>
      </c>
      <c r="I27" s="204">
        <v>2850</v>
      </c>
      <c r="J27" s="223">
        <f t="shared" si="0"/>
        <v>1.0389999999999999</v>
      </c>
      <c r="K27" s="220">
        <f t="shared" si="5"/>
        <v>2574.913043478261</v>
      </c>
      <c r="L27" s="211">
        <f t="shared" si="2"/>
        <v>2961.15</v>
      </c>
    </row>
    <row r="28" spans="1:12" x14ac:dyDescent="0.25">
      <c r="A28" s="10" t="s">
        <v>3</v>
      </c>
      <c r="B28" s="14" t="s">
        <v>27</v>
      </c>
      <c r="C28" s="11"/>
      <c r="D28" s="11"/>
      <c r="E28" s="12"/>
      <c r="F28" s="12">
        <v>1819</v>
      </c>
      <c r="G28" s="11">
        <v>1652.1739130434783</v>
      </c>
      <c r="H28" s="5">
        <f t="shared" si="3"/>
        <v>1652.1739130434783</v>
      </c>
      <c r="I28" s="204">
        <v>1900</v>
      </c>
      <c r="J28" s="223">
        <f t="shared" si="0"/>
        <v>1.0389999999999999</v>
      </c>
      <c r="K28" s="220">
        <f t="shared" si="5"/>
        <v>1716.6086956521738</v>
      </c>
      <c r="L28" s="211">
        <f t="shared" si="2"/>
        <v>1974.0999999999997</v>
      </c>
    </row>
    <row r="29" spans="1:12" x14ac:dyDescent="0.25">
      <c r="A29" s="20"/>
      <c r="E29" s="21"/>
      <c r="F29" s="21"/>
      <c r="G29" s="22">
        <v>0</v>
      </c>
      <c r="H29" s="3"/>
    </row>
    <row r="30" spans="1:12" x14ac:dyDescent="0.25">
      <c r="A30" s="10"/>
      <c r="B30" s="23" t="s">
        <v>28</v>
      </c>
      <c r="C30" s="11"/>
      <c r="D30" s="24"/>
      <c r="E30" s="12"/>
      <c r="F30" s="12"/>
      <c r="G30" s="11">
        <v>0</v>
      </c>
      <c r="H30" s="5"/>
    </row>
    <row r="31" spans="1:12" x14ac:dyDescent="0.25">
      <c r="A31" s="10" t="s">
        <v>3</v>
      </c>
      <c r="B31" s="16" t="s">
        <v>29</v>
      </c>
      <c r="C31" s="11"/>
      <c r="D31" s="25"/>
      <c r="E31" s="26"/>
      <c r="F31" s="27">
        <v>1762</v>
      </c>
      <c r="G31" s="11">
        <v>1608.695652173913</v>
      </c>
      <c r="H31" s="5">
        <f>I31*100/115</f>
        <v>1608.695652173913</v>
      </c>
      <c r="I31" s="204">
        <v>1850</v>
      </c>
      <c r="J31" s="223">
        <f>1.039</f>
        <v>1.0389999999999999</v>
      </c>
      <c r="K31" s="220">
        <f>H31*J31</f>
        <v>1671.4347826086955</v>
      </c>
      <c r="L31" s="211">
        <f t="shared" ref="L31:L32" si="6">K31*1.15</f>
        <v>1922.1499999999996</v>
      </c>
    </row>
    <row r="32" spans="1:12" x14ac:dyDescent="0.25">
      <c r="A32" s="10" t="s">
        <v>3</v>
      </c>
      <c r="B32" s="16" t="s">
        <v>30</v>
      </c>
      <c r="C32" s="11"/>
      <c r="D32" s="28"/>
      <c r="E32" s="29"/>
      <c r="F32" s="27">
        <v>3650</v>
      </c>
      <c r="G32" s="11">
        <v>3321.7391304347825</v>
      </c>
      <c r="H32" s="5">
        <f>I32*100/115</f>
        <v>3321.7391304347825</v>
      </c>
      <c r="I32" s="204">
        <v>3820</v>
      </c>
      <c r="J32" s="223">
        <f>1.039</f>
        <v>1.0389999999999999</v>
      </c>
      <c r="K32" s="220">
        <f>H32*J32</f>
        <v>3451.2869565217388</v>
      </c>
      <c r="L32" s="211">
        <f t="shared" si="6"/>
        <v>3968.9799999999996</v>
      </c>
    </row>
    <row r="33" spans="1:12" x14ac:dyDescent="0.25">
      <c r="A33" s="30"/>
      <c r="B33" s="31"/>
      <c r="C33" s="32"/>
      <c r="D33" s="33"/>
      <c r="E33" s="34"/>
      <c r="F33" s="35"/>
      <c r="G33" s="5"/>
      <c r="H33" s="3"/>
    </row>
    <row r="34" spans="1:12" x14ac:dyDescent="0.25">
      <c r="A34" s="36" t="s">
        <v>705</v>
      </c>
      <c r="C34" s="32"/>
      <c r="D34" s="33"/>
      <c r="E34" s="34"/>
      <c r="F34" s="35"/>
      <c r="G34" s="5"/>
      <c r="H34" s="3"/>
    </row>
    <row r="35" spans="1:12" x14ac:dyDescent="0.25">
      <c r="A35" s="6"/>
      <c r="B35" s="37"/>
      <c r="C35" s="32"/>
      <c r="D35" s="33"/>
      <c r="E35" s="38" t="s">
        <v>6</v>
      </c>
      <c r="F35" s="7"/>
      <c r="G35" s="8"/>
      <c r="H35" s="212"/>
    </row>
    <row r="36" spans="1:12" x14ac:dyDescent="0.25">
      <c r="A36" s="39" t="s">
        <v>4</v>
      </c>
      <c r="B36" s="39" t="s">
        <v>5</v>
      </c>
      <c r="C36" s="32"/>
      <c r="D36" s="33"/>
      <c r="E36" s="40"/>
      <c r="F36" s="41" t="s">
        <v>31</v>
      </c>
      <c r="G36" s="42" t="s">
        <v>32</v>
      </c>
      <c r="H36" s="212"/>
    </row>
    <row r="37" spans="1:12" x14ac:dyDescent="0.25">
      <c r="A37" s="24"/>
      <c r="B37" s="24"/>
      <c r="C37" s="44"/>
      <c r="D37" s="45"/>
      <c r="E37" s="12"/>
      <c r="F37" s="46"/>
      <c r="G37" s="47"/>
      <c r="H37" s="5"/>
    </row>
    <row r="38" spans="1:12" ht="64.5" x14ac:dyDescent="0.25">
      <c r="A38" s="48" t="s">
        <v>33</v>
      </c>
      <c r="B38" s="19" t="s">
        <v>34</v>
      </c>
      <c r="C38" s="44"/>
      <c r="D38" s="45"/>
      <c r="E38" s="49" t="s">
        <v>35</v>
      </c>
      <c r="F38" s="50"/>
      <c r="G38" s="49" t="s">
        <v>35</v>
      </c>
      <c r="H38" s="231"/>
      <c r="I38" s="49" t="s">
        <v>35</v>
      </c>
      <c r="K38" s="49" t="s">
        <v>35</v>
      </c>
      <c r="L38" s="49" t="s">
        <v>35</v>
      </c>
    </row>
    <row r="39" spans="1:12" x14ac:dyDescent="0.25">
      <c r="A39" s="48" t="s">
        <v>33</v>
      </c>
      <c r="B39" s="19"/>
      <c r="C39" s="44"/>
      <c r="D39" s="51"/>
      <c r="E39" s="52"/>
      <c r="F39" s="26"/>
      <c r="G39" s="13"/>
      <c r="H39" s="5"/>
    </row>
    <row r="40" spans="1:12" x14ac:dyDescent="0.25">
      <c r="A40" s="48" t="s">
        <v>33</v>
      </c>
      <c r="B40" s="53" t="s">
        <v>36</v>
      </c>
      <c r="C40" s="44"/>
      <c r="D40" s="45"/>
      <c r="E40" s="13" t="s">
        <v>37</v>
      </c>
      <c r="F40" s="26"/>
      <c r="G40" s="13" t="s">
        <v>37</v>
      </c>
      <c r="H40" s="5"/>
      <c r="I40" s="202" t="s">
        <v>37</v>
      </c>
    </row>
    <row r="41" spans="1:12" x14ac:dyDescent="0.25">
      <c r="A41" s="48" t="s">
        <v>33</v>
      </c>
      <c r="B41" s="53" t="s">
        <v>38</v>
      </c>
      <c r="C41" s="44"/>
      <c r="D41" s="45"/>
      <c r="E41" s="54">
        <v>602</v>
      </c>
      <c r="F41" s="26"/>
      <c r="G41" s="13">
        <v>543.47826086956525</v>
      </c>
      <c r="H41" s="5">
        <f t="shared" ref="H41:H45" si="7">I41*100/115</f>
        <v>543.47826086956525</v>
      </c>
      <c r="I41" s="202">
        <v>625</v>
      </c>
      <c r="J41" s="223">
        <f>1.039</f>
        <v>1.0389999999999999</v>
      </c>
      <c r="K41" s="220">
        <f t="shared" ref="K41:K56" si="8">H41*J41</f>
        <v>564.67391304347825</v>
      </c>
    </row>
    <row r="42" spans="1:12" x14ac:dyDescent="0.25">
      <c r="A42" s="48" t="s">
        <v>33</v>
      </c>
      <c r="B42" s="53" t="s">
        <v>39</v>
      </c>
      <c r="C42" s="44"/>
      <c r="D42" s="45"/>
      <c r="E42" s="54">
        <v>1279.25</v>
      </c>
      <c r="F42" s="26"/>
      <c r="G42" s="13">
        <v>1130.4347826086957</v>
      </c>
      <c r="H42" s="5">
        <f t="shared" si="7"/>
        <v>1130.4347826086957</v>
      </c>
      <c r="I42" s="202">
        <v>1300</v>
      </c>
      <c r="J42" s="223">
        <f>1.039</f>
        <v>1.0389999999999999</v>
      </c>
      <c r="K42" s="220">
        <f t="shared" si="8"/>
        <v>1174.5217391304348</v>
      </c>
    </row>
    <row r="43" spans="1:12" x14ac:dyDescent="0.25">
      <c r="A43" s="48" t="s">
        <v>33</v>
      </c>
      <c r="B43" s="53" t="s">
        <v>40</v>
      </c>
      <c r="C43" s="44"/>
      <c r="D43" s="45"/>
      <c r="E43" s="55"/>
      <c r="F43" s="26"/>
      <c r="G43" s="13"/>
      <c r="H43" s="5">
        <f t="shared" si="7"/>
        <v>0</v>
      </c>
      <c r="K43" s="220">
        <f t="shared" si="8"/>
        <v>0</v>
      </c>
    </row>
    <row r="44" spans="1:12" x14ac:dyDescent="0.25">
      <c r="A44" s="48" t="s">
        <v>33</v>
      </c>
      <c r="B44" s="19" t="s">
        <v>41</v>
      </c>
      <c r="C44" s="44"/>
      <c r="D44" s="45"/>
      <c r="E44" s="52">
        <v>413.90517543859647</v>
      </c>
      <c r="F44" s="26"/>
      <c r="G44" s="13">
        <v>376.52173913043481</v>
      </c>
      <c r="H44" s="5">
        <f t="shared" si="7"/>
        <v>376.52173913043481</v>
      </c>
      <c r="I44" s="202">
        <v>433</v>
      </c>
      <c r="J44" s="223">
        <f>1.039</f>
        <v>1.0389999999999999</v>
      </c>
      <c r="K44" s="220">
        <f t="shared" si="8"/>
        <v>391.20608695652174</v>
      </c>
    </row>
    <row r="45" spans="1:12" x14ac:dyDescent="0.25">
      <c r="A45" s="48" t="s">
        <v>33</v>
      </c>
      <c r="B45" s="19" t="s">
        <v>42</v>
      </c>
      <c r="C45" s="44"/>
      <c r="D45" s="45"/>
      <c r="E45" s="52">
        <v>414</v>
      </c>
      <c r="F45" s="26">
        <v>725</v>
      </c>
      <c r="G45" s="13">
        <v>659.13043478260875</v>
      </c>
      <c r="H45" s="5">
        <f t="shared" si="7"/>
        <v>659.13043478260875</v>
      </c>
      <c r="I45" s="202">
        <v>758</v>
      </c>
      <c r="J45" s="223">
        <f>1.039</f>
        <v>1.0389999999999999</v>
      </c>
      <c r="K45" s="220">
        <f t="shared" si="8"/>
        <v>684.83652173913049</v>
      </c>
    </row>
    <row r="46" spans="1:12" ht="90" x14ac:dyDescent="0.25">
      <c r="A46" s="48" t="s">
        <v>33</v>
      </c>
      <c r="B46" s="19" t="s">
        <v>43</v>
      </c>
      <c r="C46" s="44"/>
      <c r="D46" s="45"/>
      <c r="E46" s="52">
        <v>146.56979999999999</v>
      </c>
      <c r="F46" s="26"/>
      <c r="G46" s="13"/>
      <c r="H46" s="5"/>
      <c r="I46" s="221" t="s">
        <v>44</v>
      </c>
      <c r="K46" s="221" t="s">
        <v>44</v>
      </c>
    </row>
    <row r="47" spans="1:12" x14ac:dyDescent="0.25">
      <c r="A47" s="48" t="s">
        <v>33</v>
      </c>
      <c r="B47" s="19" t="s">
        <v>45</v>
      </c>
      <c r="C47" s="44"/>
      <c r="D47" s="45"/>
      <c r="E47" s="52">
        <v>451.12280701754383</v>
      </c>
      <c r="F47" s="26"/>
      <c r="G47" s="13">
        <v>410.43478260869563</v>
      </c>
      <c r="H47" s="5">
        <f>I47*100/115</f>
        <v>410.43478260869563</v>
      </c>
      <c r="I47" s="202">
        <v>472</v>
      </c>
      <c r="J47" s="223">
        <f>1.039</f>
        <v>1.0389999999999999</v>
      </c>
      <c r="K47" s="220">
        <f t="shared" si="8"/>
        <v>426.44173913043471</v>
      </c>
    </row>
    <row r="48" spans="1:12" x14ac:dyDescent="0.25">
      <c r="A48" s="48" t="s">
        <v>33</v>
      </c>
      <c r="B48" s="19" t="s">
        <v>46</v>
      </c>
      <c r="C48" s="44"/>
      <c r="D48" s="45"/>
      <c r="E48" s="52">
        <v>451.12280701754383</v>
      </c>
      <c r="F48" s="26"/>
      <c r="G48" s="13">
        <v>410.43478260869563</v>
      </c>
      <c r="H48" s="5">
        <f t="shared" ref="H48:H50" si="9">I48*100/115</f>
        <v>410.43478260869563</v>
      </c>
      <c r="I48" s="202">
        <v>472</v>
      </c>
      <c r="J48" s="223">
        <f>1.039</f>
        <v>1.0389999999999999</v>
      </c>
      <c r="K48" s="220">
        <f t="shared" si="8"/>
        <v>426.44173913043471</v>
      </c>
    </row>
    <row r="49" spans="1:11" x14ac:dyDescent="0.25">
      <c r="A49" s="48" t="s">
        <v>33</v>
      </c>
      <c r="B49" s="19" t="s">
        <v>47</v>
      </c>
      <c r="C49" s="44"/>
      <c r="D49" s="45"/>
      <c r="E49" s="52">
        <v>451.12280701754383</v>
      </c>
      <c r="F49" s="26"/>
      <c r="G49" s="13">
        <v>410.43478260869563</v>
      </c>
      <c r="H49" s="5">
        <f t="shared" si="9"/>
        <v>410.43478260869563</v>
      </c>
      <c r="I49" s="202">
        <v>472</v>
      </c>
      <c r="J49" s="223">
        <f>1.039</f>
        <v>1.0389999999999999</v>
      </c>
      <c r="K49" s="220">
        <f t="shared" si="8"/>
        <v>426.44173913043471</v>
      </c>
    </row>
    <row r="50" spans="1:11" x14ac:dyDescent="0.25">
      <c r="A50" s="48" t="s">
        <v>33</v>
      </c>
      <c r="B50" s="19" t="s">
        <v>48</v>
      </c>
      <c r="C50" s="44"/>
      <c r="D50" s="45"/>
      <c r="E50" s="52">
        <v>586.45964912280692</v>
      </c>
      <c r="F50" s="26">
        <v>1342</v>
      </c>
      <c r="G50" s="13">
        <v>1220.8695652173913</v>
      </c>
      <c r="H50" s="5">
        <f t="shared" si="9"/>
        <v>1220.8695652173913</v>
      </c>
      <c r="I50" s="202">
        <v>1404</v>
      </c>
      <c r="J50" s="223">
        <f>1.039</f>
        <v>1.0389999999999999</v>
      </c>
      <c r="K50" s="220">
        <f t="shared" si="8"/>
        <v>1268.4834782608693</v>
      </c>
    </row>
    <row r="51" spans="1:11" x14ac:dyDescent="0.25">
      <c r="A51" s="48" t="s">
        <v>33</v>
      </c>
      <c r="B51" s="19" t="s">
        <v>49</v>
      </c>
      <c r="C51" s="44"/>
      <c r="D51" s="45"/>
      <c r="E51" s="52">
        <v>1804.4912280701753</v>
      </c>
      <c r="F51" s="26"/>
      <c r="G51" s="13"/>
      <c r="H51" s="5"/>
      <c r="I51" s="202" t="s">
        <v>50</v>
      </c>
    </row>
    <row r="52" spans="1:11" x14ac:dyDescent="0.25">
      <c r="A52" s="48" t="s">
        <v>33</v>
      </c>
      <c r="B52" s="19" t="s">
        <v>51</v>
      </c>
      <c r="C52" s="44"/>
      <c r="D52" s="45"/>
      <c r="E52" s="52">
        <v>575.18157894736839</v>
      </c>
      <c r="F52" s="26"/>
      <c r="G52" s="13">
        <v>523.47826086956525</v>
      </c>
      <c r="H52" s="5">
        <f t="shared" ref="H52:H54" si="10">I52*100/115</f>
        <v>523.47826086956525</v>
      </c>
      <c r="I52" s="202">
        <v>602</v>
      </c>
      <c r="J52" s="223">
        <f>1.039</f>
        <v>1.0389999999999999</v>
      </c>
      <c r="K52" s="220">
        <f t="shared" si="8"/>
        <v>543.89391304347828</v>
      </c>
    </row>
    <row r="53" spans="1:11" x14ac:dyDescent="0.25">
      <c r="A53" s="48" t="s">
        <v>33</v>
      </c>
      <c r="B53" s="19" t="s">
        <v>52</v>
      </c>
      <c r="C53" s="44"/>
      <c r="D53" s="45"/>
      <c r="E53" s="52">
        <v>603.37675438596477</v>
      </c>
      <c r="F53" s="26"/>
      <c r="G53" s="13">
        <v>1043.4782608695652</v>
      </c>
      <c r="H53" s="5">
        <f t="shared" si="10"/>
        <v>1043.4782608695652</v>
      </c>
      <c r="I53" s="202">
        <v>1200</v>
      </c>
      <c r="J53" s="223">
        <f>1.039</f>
        <v>1.0389999999999999</v>
      </c>
      <c r="K53" s="220">
        <f t="shared" si="8"/>
        <v>1084.1739130434783</v>
      </c>
    </row>
    <row r="54" spans="1:11" x14ac:dyDescent="0.25">
      <c r="A54" s="48" t="s">
        <v>33</v>
      </c>
      <c r="B54" s="19" t="s">
        <v>53</v>
      </c>
      <c r="C54" s="44"/>
      <c r="D54" s="45"/>
      <c r="E54" s="52"/>
      <c r="F54" s="26"/>
      <c r="G54" s="13">
        <v>2086.9565217391305</v>
      </c>
      <c r="H54" s="5">
        <f t="shared" si="10"/>
        <v>2086.9565217391305</v>
      </c>
      <c r="I54" s="202">
        <v>2400</v>
      </c>
      <c r="J54" s="223">
        <f>1.039</f>
        <v>1.0389999999999999</v>
      </c>
      <c r="K54" s="220">
        <f t="shared" si="8"/>
        <v>2168.3478260869565</v>
      </c>
    </row>
    <row r="55" spans="1:11" x14ac:dyDescent="0.25">
      <c r="A55" s="48" t="s">
        <v>33</v>
      </c>
      <c r="B55" s="19" t="s">
        <v>54</v>
      </c>
      <c r="C55" s="56"/>
      <c r="D55" s="45"/>
      <c r="E55" s="52">
        <v>6879.6228070175439</v>
      </c>
      <c r="F55" s="26"/>
      <c r="G55" s="13"/>
      <c r="H55" s="5"/>
      <c r="I55" s="202" t="s">
        <v>50</v>
      </c>
      <c r="J55" s="223"/>
    </row>
    <row r="56" spans="1:11" x14ac:dyDescent="0.25">
      <c r="A56" s="48" t="s">
        <v>33</v>
      </c>
      <c r="B56" s="19" t="s">
        <v>55</v>
      </c>
      <c r="C56" s="56"/>
      <c r="D56" s="57"/>
      <c r="E56" s="52">
        <v>15685.539999999997</v>
      </c>
      <c r="F56" s="26"/>
      <c r="G56" s="13">
        <v>14266.95652173913</v>
      </c>
      <c r="H56" s="5">
        <f>I56*100/115</f>
        <v>14266.95652173913</v>
      </c>
      <c r="I56" s="202">
        <v>16407</v>
      </c>
      <c r="J56" s="223">
        <f>1.039</f>
        <v>1.0389999999999999</v>
      </c>
      <c r="K56" s="220">
        <f t="shared" si="8"/>
        <v>14823.367826086955</v>
      </c>
    </row>
    <row r="57" spans="1:11" x14ac:dyDescent="0.25">
      <c r="A57" s="48" t="s">
        <v>33</v>
      </c>
      <c r="B57" s="58" t="s">
        <v>56</v>
      </c>
      <c r="C57" s="59"/>
      <c r="D57" s="57"/>
      <c r="E57" s="52"/>
      <c r="F57" s="26"/>
      <c r="G57" s="13"/>
      <c r="H57" s="5"/>
    </row>
    <row r="58" spans="1:11" x14ac:dyDescent="0.25">
      <c r="A58" s="48" t="s">
        <v>33</v>
      </c>
      <c r="B58" s="60" t="s">
        <v>57</v>
      </c>
      <c r="C58" s="59"/>
      <c r="D58" s="57"/>
      <c r="E58" s="52"/>
      <c r="F58" s="26"/>
      <c r="G58" s="13"/>
      <c r="H58" s="5"/>
    </row>
    <row r="59" spans="1:11" x14ac:dyDescent="0.25">
      <c r="A59" s="48" t="s">
        <v>33</v>
      </c>
      <c r="B59" s="19" t="s">
        <v>58</v>
      </c>
      <c r="C59" s="59"/>
      <c r="D59" s="57"/>
      <c r="E59" s="52">
        <v>3383.4210526315792</v>
      </c>
      <c r="F59" s="26"/>
      <c r="G59" s="13">
        <v>3078.2608695652175</v>
      </c>
      <c r="H59" s="5">
        <f t="shared" ref="H59:H60" si="11">I59*100/115</f>
        <v>3078.2608695652175</v>
      </c>
      <c r="I59" s="202">
        <v>3540</v>
      </c>
      <c r="J59" s="223">
        <f>1.039</f>
        <v>1.0389999999999999</v>
      </c>
      <c r="K59" s="220">
        <f t="shared" ref="K59:K60" si="12">H59*J59</f>
        <v>3198.3130434782606</v>
      </c>
    </row>
    <row r="60" spans="1:11" x14ac:dyDescent="0.25">
      <c r="A60" s="48" t="s">
        <v>33</v>
      </c>
      <c r="B60" s="19" t="s">
        <v>59</v>
      </c>
      <c r="C60" s="59"/>
      <c r="D60" s="57"/>
      <c r="E60" s="52">
        <v>7894.6491228070172</v>
      </c>
      <c r="F60" s="26"/>
      <c r="G60" s="13">
        <v>7180.869565217391</v>
      </c>
      <c r="H60" s="5">
        <f t="shared" si="11"/>
        <v>7180.869565217391</v>
      </c>
      <c r="I60" s="202">
        <v>8258</v>
      </c>
      <c r="J60" s="223">
        <f>1.039</f>
        <v>1.0389999999999999</v>
      </c>
      <c r="K60" s="220">
        <f t="shared" si="12"/>
        <v>7460.9234782608692</v>
      </c>
    </row>
    <row r="61" spans="1:11" ht="30" x14ac:dyDescent="0.25">
      <c r="A61" s="48" t="s">
        <v>33</v>
      </c>
      <c r="B61" s="19" t="s">
        <v>60</v>
      </c>
      <c r="C61" s="59"/>
      <c r="D61" s="57"/>
      <c r="E61" s="52">
        <v>11278.070175438594</v>
      </c>
      <c r="F61" s="26"/>
      <c r="G61" s="13">
        <v>10434.782608695652</v>
      </c>
      <c r="H61" s="13">
        <f>12000*100/115</f>
        <v>10434.782608695652</v>
      </c>
      <c r="I61" s="221" t="s">
        <v>61</v>
      </c>
    </row>
    <row r="62" spans="1:11" x14ac:dyDescent="0.25">
      <c r="A62" s="48" t="s">
        <v>33</v>
      </c>
      <c r="B62" s="60" t="s">
        <v>62</v>
      </c>
      <c r="C62" s="25"/>
      <c r="D62" s="25"/>
      <c r="E62" s="52"/>
      <c r="F62" s="26"/>
      <c r="G62" s="13"/>
      <c r="H62" s="5"/>
    </row>
    <row r="63" spans="1:11" x14ac:dyDescent="0.25">
      <c r="A63" s="48" t="s">
        <v>33</v>
      </c>
      <c r="B63" s="19" t="s">
        <v>63</v>
      </c>
      <c r="C63" s="25"/>
      <c r="D63" s="25"/>
      <c r="E63" s="52"/>
      <c r="F63" s="26"/>
      <c r="G63" s="13"/>
      <c r="H63" s="5"/>
    </row>
    <row r="64" spans="1:11" x14ac:dyDescent="0.25">
      <c r="A64" s="48" t="s">
        <v>33</v>
      </c>
      <c r="B64" s="19" t="s">
        <v>58</v>
      </c>
      <c r="C64" s="24"/>
      <c r="D64" s="24"/>
      <c r="E64" s="52">
        <v>4511.2280701754389</v>
      </c>
      <c r="F64" s="26"/>
      <c r="G64" s="13">
        <v>4400</v>
      </c>
      <c r="H64" s="5">
        <f>I64*100/115</f>
        <v>4400</v>
      </c>
      <c r="I64" s="202">
        <v>5060</v>
      </c>
      <c r="J64" s="223">
        <f>1.039</f>
        <v>1.0389999999999999</v>
      </c>
      <c r="K64" s="220">
        <f t="shared" ref="K64:K65" si="13">H64*J64</f>
        <v>4571.5999999999995</v>
      </c>
    </row>
    <row r="65" spans="1:11" x14ac:dyDescent="0.25">
      <c r="A65" s="48" t="s">
        <v>33</v>
      </c>
      <c r="B65" s="19" t="s">
        <v>59</v>
      </c>
      <c r="C65" s="24"/>
      <c r="D65" s="24"/>
      <c r="E65" s="52">
        <v>10150.263157894735</v>
      </c>
      <c r="F65" s="26"/>
      <c r="G65" s="13">
        <v>9234.782608695652</v>
      </c>
      <c r="H65" s="5">
        <f>I65*100/115</f>
        <v>9234.782608695652</v>
      </c>
      <c r="I65" s="202">
        <v>10620</v>
      </c>
      <c r="J65" s="223">
        <f>1.039</f>
        <v>1.0389999999999999</v>
      </c>
      <c r="K65" s="220">
        <f t="shared" si="13"/>
        <v>9594.939130434781</v>
      </c>
    </row>
    <row r="66" spans="1:11" x14ac:dyDescent="0.25">
      <c r="A66" s="48" t="s">
        <v>33</v>
      </c>
      <c r="B66" s="19" t="s">
        <v>60</v>
      </c>
      <c r="C66" s="24"/>
      <c r="D66" s="24"/>
      <c r="E66" s="52">
        <v>12405.877192982456</v>
      </c>
      <c r="F66" s="26"/>
      <c r="G66" s="13">
        <v>13043.48</v>
      </c>
      <c r="H66" s="5">
        <f>15000*100/115</f>
        <v>13043.478260869566</v>
      </c>
      <c r="I66" s="221" t="s">
        <v>64</v>
      </c>
      <c r="J66" s="223">
        <f>1.039</f>
        <v>1.0389999999999999</v>
      </c>
      <c r="K66" s="2">
        <f>H66*J66</f>
        <v>13552.173913043478</v>
      </c>
    </row>
    <row r="67" spans="1:11" x14ac:dyDescent="0.25">
      <c r="A67" s="48" t="s">
        <v>33</v>
      </c>
      <c r="B67" s="60" t="s">
        <v>65</v>
      </c>
      <c r="C67" s="24"/>
      <c r="D67" s="24"/>
      <c r="E67" s="52"/>
      <c r="F67" s="26"/>
      <c r="G67" s="13"/>
      <c r="H67" s="5"/>
    </row>
    <row r="68" spans="1:11" x14ac:dyDescent="0.25">
      <c r="A68" s="48" t="s">
        <v>33</v>
      </c>
      <c r="B68" s="19" t="s">
        <v>58</v>
      </c>
      <c r="C68" s="24"/>
      <c r="D68" s="24"/>
      <c r="E68" s="52"/>
      <c r="F68" s="26"/>
      <c r="G68" s="13">
        <v>10434.782608695652</v>
      </c>
      <c r="H68" s="5">
        <f t="shared" ref="H68:H69" si="14">I68*100/115</f>
        <v>10434.782608695652</v>
      </c>
      <c r="I68" s="202">
        <v>12000</v>
      </c>
      <c r="J68" s="223">
        <f>1.039</f>
        <v>1.0389999999999999</v>
      </c>
      <c r="K68" s="220">
        <f t="shared" ref="K68:K69" si="15">H68*J68</f>
        <v>10841.739130434782</v>
      </c>
    </row>
    <row r="69" spans="1:11" x14ac:dyDescent="0.25">
      <c r="A69" s="48" t="s">
        <v>33</v>
      </c>
      <c r="B69" s="19" t="s">
        <v>59</v>
      </c>
      <c r="C69" s="24"/>
      <c r="D69" s="24"/>
      <c r="E69" s="52"/>
      <c r="F69" s="26"/>
      <c r="G69" s="13">
        <v>13043.478260869566</v>
      </c>
      <c r="H69" s="5">
        <f t="shared" si="14"/>
        <v>13043.478260869566</v>
      </c>
      <c r="I69" s="202">
        <v>15000</v>
      </c>
      <c r="J69" s="223">
        <f>1.039</f>
        <v>1.0389999999999999</v>
      </c>
      <c r="K69" s="220">
        <f t="shared" si="15"/>
        <v>13552.173913043478</v>
      </c>
    </row>
    <row r="70" spans="1:11" x14ac:dyDescent="0.25">
      <c r="A70" s="48" t="s">
        <v>33</v>
      </c>
      <c r="B70" s="19" t="s">
        <v>60</v>
      </c>
      <c r="C70" s="24"/>
      <c r="D70" s="24"/>
      <c r="E70" s="52"/>
      <c r="F70" s="26"/>
      <c r="G70" s="13">
        <v>17391.3</v>
      </c>
      <c r="H70" s="5"/>
      <c r="I70" s="202" t="s">
        <v>66</v>
      </c>
    </row>
    <row r="71" spans="1:11" x14ac:dyDescent="0.25">
      <c r="A71" s="48" t="s">
        <v>33</v>
      </c>
      <c r="B71" s="58" t="s">
        <v>67</v>
      </c>
      <c r="C71" s="24"/>
      <c r="D71" s="24"/>
      <c r="E71" s="52"/>
      <c r="F71" s="26"/>
      <c r="G71" s="13"/>
      <c r="H71" s="5"/>
    </row>
    <row r="72" spans="1:11" x14ac:dyDescent="0.25">
      <c r="A72" s="48" t="s">
        <v>33</v>
      </c>
      <c r="B72" s="48" t="s">
        <v>68</v>
      </c>
      <c r="C72" s="24"/>
      <c r="D72" s="24"/>
      <c r="E72" s="52"/>
      <c r="F72" s="26"/>
      <c r="G72" s="13"/>
      <c r="H72" s="5"/>
    </row>
    <row r="73" spans="1:11" x14ac:dyDescent="0.25">
      <c r="A73" s="48" t="s">
        <v>33</v>
      </c>
      <c r="B73" s="19" t="s">
        <v>69</v>
      </c>
      <c r="C73" s="24"/>
      <c r="D73" s="24"/>
      <c r="E73" s="52">
        <v>497.36289473684212</v>
      </c>
      <c r="F73" s="26"/>
      <c r="G73" s="13">
        <v>452.17391304347825</v>
      </c>
      <c r="H73" s="5">
        <f t="shared" ref="H73:H75" si="16">I73*100/115</f>
        <v>452.17391304347825</v>
      </c>
      <c r="I73" s="202">
        <v>520</v>
      </c>
      <c r="J73" s="223">
        <f>1.039</f>
        <v>1.0389999999999999</v>
      </c>
      <c r="K73" s="220">
        <f t="shared" ref="K73:K75" si="17">H73*J73</f>
        <v>469.80869565217387</v>
      </c>
    </row>
    <row r="74" spans="1:11" x14ac:dyDescent="0.25">
      <c r="A74" s="48" t="s">
        <v>33</v>
      </c>
      <c r="B74" s="19" t="s">
        <v>70</v>
      </c>
      <c r="C74" s="24"/>
      <c r="D74" s="24"/>
      <c r="E74" s="52">
        <v>682.09768421052627</v>
      </c>
      <c r="F74" s="26"/>
      <c r="G74" s="13">
        <v>620</v>
      </c>
      <c r="H74" s="5">
        <f t="shared" si="16"/>
        <v>620</v>
      </c>
      <c r="I74" s="202">
        <v>713</v>
      </c>
      <c r="J74" s="223">
        <f>1.039</f>
        <v>1.0389999999999999</v>
      </c>
      <c r="K74" s="220">
        <f t="shared" si="17"/>
        <v>644.17999999999995</v>
      </c>
    </row>
    <row r="75" spans="1:11" x14ac:dyDescent="0.25">
      <c r="A75" s="48" t="s">
        <v>33</v>
      </c>
      <c r="B75" s="19" t="s">
        <v>71</v>
      </c>
      <c r="C75" s="24"/>
      <c r="D75" s="24"/>
      <c r="E75" s="52">
        <v>497.36289473684212</v>
      </c>
      <c r="F75" s="26"/>
      <c r="G75" s="13">
        <v>452.17391304347825</v>
      </c>
      <c r="H75" s="5">
        <f t="shared" si="16"/>
        <v>452.17391304347825</v>
      </c>
      <c r="I75" s="202">
        <v>520</v>
      </c>
      <c r="J75" s="223">
        <f>1.039</f>
        <v>1.0389999999999999</v>
      </c>
      <c r="K75" s="220">
        <f t="shared" si="17"/>
        <v>469.80869565217387</v>
      </c>
    </row>
    <row r="76" spans="1:11" x14ac:dyDescent="0.25">
      <c r="A76" s="48" t="s">
        <v>33</v>
      </c>
      <c r="B76" s="58" t="s">
        <v>72</v>
      </c>
      <c r="C76" s="24"/>
      <c r="D76" s="24"/>
      <c r="E76" s="52"/>
      <c r="F76" s="26"/>
      <c r="G76" s="13"/>
      <c r="H76" s="5"/>
    </row>
    <row r="77" spans="1:11" x14ac:dyDescent="0.25">
      <c r="A77" s="48" t="s">
        <v>33</v>
      </c>
      <c r="B77" s="19" t="s">
        <v>73</v>
      </c>
      <c r="C77" s="24"/>
      <c r="D77" s="24"/>
      <c r="E77" s="13" t="s">
        <v>74</v>
      </c>
      <c r="F77" s="26"/>
      <c r="G77" s="13"/>
      <c r="H77" s="5"/>
      <c r="I77" s="202" t="s">
        <v>74</v>
      </c>
    </row>
    <row r="78" spans="1:11" x14ac:dyDescent="0.25">
      <c r="A78" s="48" t="s">
        <v>33</v>
      </c>
      <c r="B78" s="19" t="s">
        <v>75</v>
      </c>
      <c r="C78" s="24"/>
      <c r="D78" s="24"/>
      <c r="E78" s="13" t="s">
        <v>74</v>
      </c>
      <c r="F78" s="26"/>
      <c r="G78" s="13"/>
      <c r="H78" s="5"/>
      <c r="I78" s="202" t="s">
        <v>74</v>
      </c>
    </row>
    <row r="79" spans="1:11" x14ac:dyDescent="0.25">
      <c r="A79" s="48" t="s">
        <v>33</v>
      </c>
      <c r="B79" s="19" t="s">
        <v>76</v>
      </c>
      <c r="C79" s="24"/>
      <c r="D79" s="24"/>
      <c r="E79" s="13" t="s">
        <v>74</v>
      </c>
      <c r="F79" s="26"/>
      <c r="G79" s="13"/>
      <c r="H79" s="5"/>
      <c r="I79" s="202" t="s">
        <v>74</v>
      </c>
    </row>
    <row r="80" spans="1:11" x14ac:dyDescent="0.25">
      <c r="A80" s="48" t="s">
        <v>33</v>
      </c>
      <c r="B80" s="19" t="s">
        <v>77</v>
      </c>
      <c r="C80" s="24"/>
      <c r="D80" s="24"/>
      <c r="E80" s="13" t="s">
        <v>74</v>
      </c>
      <c r="F80" s="26"/>
      <c r="G80" s="13"/>
      <c r="H80" s="5"/>
      <c r="I80" s="202" t="s">
        <v>74</v>
      </c>
    </row>
    <row r="81" spans="1:11" x14ac:dyDescent="0.25">
      <c r="A81" s="48" t="s">
        <v>33</v>
      </c>
      <c r="B81" s="19" t="s">
        <v>78</v>
      </c>
      <c r="C81" s="24"/>
      <c r="D81" s="24"/>
      <c r="E81" s="13" t="s">
        <v>74</v>
      </c>
      <c r="F81" s="26"/>
      <c r="G81" s="13"/>
      <c r="H81" s="5"/>
      <c r="I81" s="202" t="s">
        <v>74</v>
      </c>
    </row>
    <row r="82" spans="1:11" x14ac:dyDescent="0.25">
      <c r="A82" s="48" t="s">
        <v>33</v>
      </c>
      <c r="B82" s="19" t="s">
        <v>79</v>
      </c>
      <c r="C82" s="24"/>
      <c r="D82" s="24"/>
      <c r="E82" s="13" t="s">
        <v>74</v>
      </c>
      <c r="F82" s="26"/>
      <c r="G82" s="13"/>
      <c r="H82" s="5"/>
      <c r="I82" s="202" t="s">
        <v>74</v>
      </c>
    </row>
    <row r="83" spans="1:11" x14ac:dyDescent="0.25">
      <c r="A83" s="48" t="s">
        <v>33</v>
      </c>
      <c r="B83" s="19" t="s">
        <v>80</v>
      </c>
      <c r="C83" s="24"/>
      <c r="D83" s="24"/>
      <c r="E83" s="52">
        <v>454.73178947368427</v>
      </c>
      <c r="F83" s="26"/>
      <c r="G83" s="13">
        <v>413.91304347826087</v>
      </c>
      <c r="H83" s="5">
        <f>I83*100/115</f>
        <v>413.91304347826087</v>
      </c>
      <c r="I83" s="202">
        <v>476</v>
      </c>
      <c r="J83" s="223">
        <f>1.039</f>
        <v>1.0389999999999999</v>
      </c>
      <c r="K83" s="220">
        <f t="shared" ref="K83" si="18">H83*J83</f>
        <v>430.05565217391302</v>
      </c>
    </row>
    <row r="84" spans="1:11" x14ac:dyDescent="0.25">
      <c r="A84" s="48" t="s">
        <v>33</v>
      </c>
      <c r="B84" s="19" t="s">
        <v>81</v>
      </c>
      <c r="C84" s="24"/>
      <c r="D84" s="24"/>
      <c r="E84" s="52" t="s">
        <v>74</v>
      </c>
      <c r="F84" s="26"/>
      <c r="G84" s="13"/>
      <c r="H84" s="232"/>
      <c r="I84" s="202" t="s">
        <v>74</v>
      </c>
    </row>
    <row r="85" spans="1:11" ht="29.25" x14ac:dyDescent="0.25">
      <c r="A85" s="48" t="s">
        <v>33</v>
      </c>
      <c r="B85" s="61" t="s">
        <v>82</v>
      </c>
      <c r="C85" s="24"/>
      <c r="D85" s="24"/>
      <c r="E85" s="52">
        <v>4546.7539912280699</v>
      </c>
      <c r="F85" s="26"/>
      <c r="G85" s="13">
        <v>4135.652173913043</v>
      </c>
      <c r="H85" s="5">
        <f>I85*100/115</f>
        <v>4135.652173913043</v>
      </c>
      <c r="I85" s="202">
        <v>4756</v>
      </c>
      <c r="J85" s="223">
        <f>1.039</f>
        <v>1.0389999999999999</v>
      </c>
      <c r="K85" s="220">
        <f t="shared" ref="K85:K86" si="19">H85*J85</f>
        <v>4296.942608695651</v>
      </c>
    </row>
    <row r="86" spans="1:11" ht="29.25" x14ac:dyDescent="0.25">
      <c r="A86" s="48" t="s">
        <v>33</v>
      </c>
      <c r="B86" s="61" t="s">
        <v>83</v>
      </c>
      <c r="C86" s="24"/>
      <c r="D86" s="24"/>
      <c r="E86" s="52">
        <v>17050.073710526314</v>
      </c>
      <c r="F86" s="26"/>
      <c r="G86" s="13">
        <v>15507.826086956522</v>
      </c>
      <c r="H86" s="5">
        <f>I86*100/115</f>
        <v>15507.826086956522</v>
      </c>
      <c r="I86" s="202">
        <v>17834</v>
      </c>
      <c r="J86" s="223">
        <f>1.039</f>
        <v>1.0389999999999999</v>
      </c>
      <c r="K86" s="220">
        <f t="shared" si="19"/>
        <v>16112.631304347826</v>
      </c>
    </row>
    <row r="87" spans="1:11" x14ac:dyDescent="0.25">
      <c r="A87" s="48" t="s">
        <v>33</v>
      </c>
      <c r="B87" s="19" t="s">
        <v>84</v>
      </c>
      <c r="C87" s="24"/>
      <c r="D87" s="24"/>
      <c r="E87" s="13" t="s">
        <v>74</v>
      </c>
      <c r="F87" s="26"/>
      <c r="G87" s="13"/>
      <c r="H87" s="5"/>
      <c r="I87" s="202" t="s">
        <v>74</v>
      </c>
    </row>
    <row r="88" spans="1:11" x14ac:dyDescent="0.25">
      <c r="A88" s="48" t="s">
        <v>33</v>
      </c>
      <c r="B88" s="19" t="s">
        <v>85</v>
      </c>
      <c r="C88" s="24"/>
      <c r="D88" s="24"/>
      <c r="E88" s="13" t="s">
        <v>74</v>
      </c>
      <c r="F88" s="26"/>
      <c r="G88" s="13"/>
      <c r="H88" s="5"/>
      <c r="I88" s="202" t="s">
        <v>74</v>
      </c>
    </row>
    <row r="89" spans="1:11" x14ac:dyDescent="0.25">
      <c r="A89" s="48" t="s">
        <v>33</v>
      </c>
      <c r="B89" s="19" t="s">
        <v>86</v>
      </c>
      <c r="C89" s="24"/>
      <c r="D89" s="24"/>
      <c r="E89" s="13" t="s">
        <v>74</v>
      </c>
      <c r="F89" s="26"/>
      <c r="G89" s="13"/>
      <c r="H89" s="5"/>
      <c r="I89" s="202" t="s">
        <v>74</v>
      </c>
    </row>
    <row r="90" spans="1:11" x14ac:dyDescent="0.25">
      <c r="A90" s="48" t="s">
        <v>33</v>
      </c>
      <c r="B90" s="19" t="s">
        <v>87</v>
      </c>
      <c r="C90" s="24"/>
      <c r="D90" s="24"/>
      <c r="E90" s="13" t="s">
        <v>74</v>
      </c>
      <c r="F90" s="26"/>
      <c r="G90" s="13"/>
      <c r="H90" s="5"/>
      <c r="I90" s="202" t="s">
        <v>74</v>
      </c>
    </row>
    <row r="91" spans="1:11" x14ac:dyDescent="0.25">
      <c r="A91" s="48" t="s">
        <v>33</v>
      </c>
      <c r="B91" s="19" t="s">
        <v>88</v>
      </c>
      <c r="C91" s="24"/>
      <c r="D91" s="24"/>
      <c r="E91" s="13" t="s">
        <v>74</v>
      </c>
      <c r="F91" s="26"/>
      <c r="G91" s="13"/>
      <c r="H91" s="5"/>
      <c r="I91" s="202" t="s">
        <v>74</v>
      </c>
    </row>
    <row r="92" spans="1:11" x14ac:dyDescent="0.25">
      <c r="A92" s="24"/>
      <c r="B92" s="24"/>
      <c r="C92" s="24"/>
      <c r="D92" s="24"/>
      <c r="E92" s="26"/>
      <c r="F92" s="26"/>
      <c r="G92" s="13"/>
      <c r="H92" s="5"/>
    </row>
    <row r="93" spans="1:11" ht="60" customHeight="1" x14ac:dyDescent="0.25">
      <c r="B93" s="62" t="s">
        <v>89</v>
      </c>
      <c r="E93" s="35"/>
      <c r="F93" s="35"/>
      <c r="G93" s="5"/>
      <c r="H93" s="3"/>
    </row>
    <row r="94" spans="1:11" ht="15" customHeight="1" x14ac:dyDescent="0.25">
      <c r="A94" s="36" t="s">
        <v>90</v>
      </c>
      <c r="E94" s="185">
        <v>1.046</v>
      </c>
      <c r="F94" s="35"/>
      <c r="G94" s="5"/>
    </row>
    <row r="95" spans="1:11" ht="15" customHeight="1" x14ac:dyDescent="0.25">
      <c r="A95" s="6"/>
      <c r="B95" s="37"/>
      <c r="C95" s="24"/>
      <c r="D95" s="24"/>
      <c r="E95" s="7" t="s">
        <v>91</v>
      </c>
      <c r="F95" s="7"/>
      <c r="G95" s="8"/>
      <c r="H95" s="212"/>
    </row>
    <row r="96" spans="1:11" ht="15" customHeight="1" x14ac:dyDescent="0.25">
      <c r="A96" s="6" t="s">
        <v>4</v>
      </c>
      <c r="B96" s="6" t="s">
        <v>5</v>
      </c>
      <c r="C96" s="24"/>
      <c r="D96" s="24"/>
      <c r="E96" s="63"/>
      <c r="F96" s="7" t="s">
        <v>31</v>
      </c>
      <c r="G96" s="64" t="s">
        <v>92</v>
      </c>
      <c r="H96" s="212"/>
    </row>
    <row r="97" spans="1:11" ht="15" customHeight="1" x14ac:dyDescent="0.25">
      <c r="A97" s="10" t="s">
        <v>90</v>
      </c>
      <c r="B97" s="65" t="s">
        <v>593</v>
      </c>
      <c r="C97" s="66"/>
      <c r="D97" s="28" t="s">
        <v>93</v>
      </c>
      <c r="E97" s="67">
        <v>9.0354755118328967E-3</v>
      </c>
      <c r="F97" s="26"/>
      <c r="G97" s="68">
        <v>9.4511073853772096E-3</v>
      </c>
      <c r="H97" s="233"/>
      <c r="I97" s="205">
        <v>9.4511100000000004E-3</v>
      </c>
      <c r="J97" s="223">
        <f t="shared" ref="J97:J124" si="20">1.039</f>
        <v>1.0389999999999999</v>
      </c>
      <c r="K97">
        <f>I97*J97</f>
        <v>9.8197032900000005E-3</v>
      </c>
    </row>
    <row r="98" spans="1:11" ht="15" customHeight="1" x14ac:dyDescent="0.25">
      <c r="A98" s="10" t="s">
        <v>90</v>
      </c>
      <c r="B98" s="69" t="s">
        <v>594</v>
      </c>
      <c r="C98" s="66"/>
      <c r="D98" s="45" t="s">
        <v>93</v>
      </c>
      <c r="E98" s="67">
        <v>1.7178458127258357E-2</v>
      </c>
      <c r="F98" s="26"/>
      <c r="G98" s="68">
        <v>1.7968667201112242E-2</v>
      </c>
      <c r="H98" s="233"/>
      <c r="I98" s="205">
        <v>1.7968669999999999E-2</v>
      </c>
      <c r="J98" s="223">
        <f t="shared" si="20"/>
        <v>1.0389999999999999</v>
      </c>
      <c r="K98">
        <f t="shared" ref="K98:K124" si="21">I98*J98</f>
        <v>1.8669448129999999E-2</v>
      </c>
    </row>
    <row r="99" spans="1:11" ht="15" customHeight="1" x14ac:dyDescent="0.25">
      <c r="A99" s="10" t="s">
        <v>90</v>
      </c>
      <c r="B99" s="65" t="s">
        <v>595</v>
      </c>
      <c r="C99" s="66"/>
      <c r="D99" s="45" t="s">
        <v>93</v>
      </c>
      <c r="E99" s="67">
        <v>1.0589070000000001E-2</v>
      </c>
      <c r="F99" s="26"/>
      <c r="G99" s="68">
        <v>1.107616722E-2</v>
      </c>
      <c r="H99" s="233"/>
      <c r="I99" s="205">
        <v>1.107617E-2</v>
      </c>
      <c r="J99" s="223">
        <f t="shared" si="20"/>
        <v>1.0389999999999999</v>
      </c>
      <c r="K99">
        <f t="shared" si="21"/>
        <v>1.1508140629999998E-2</v>
      </c>
    </row>
    <row r="100" spans="1:11" ht="15" customHeight="1" x14ac:dyDescent="0.25">
      <c r="A100" s="10" t="s">
        <v>90</v>
      </c>
      <c r="B100" s="65" t="s">
        <v>94</v>
      </c>
      <c r="C100" s="66"/>
      <c r="D100" s="45"/>
      <c r="E100" s="67">
        <v>1.0589070000000001E-2</v>
      </c>
      <c r="F100" s="26"/>
      <c r="G100" s="68">
        <v>1.107616722E-2</v>
      </c>
      <c r="H100" s="233"/>
      <c r="I100" s="205">
        <v>1.107617E-2</v>
      </c>
      <c r="J100" s="223">
        <f t="shared" si="20"/>
        <v>1.0389999999999999</v>
      </c>
      <c r="K100">
        <f t="shared" si="21"/>
        <v>1.1508140629999998E-2</v>
      </c>
    </row>
    <row r="101" spans="1:11" ht="15" customHeight="1" x14ac:dyDescent="0.25">
      <c r="A101" s="10" t="s">
        <v>90</v>
      </c>
      <c r="B101" s="65" t="s">
        <v>596</v>
      </c>
      <c r="C101" s="66"/>
      <c r="D101" s="45"/>
      <c r="E101" s="67">
        <v>2.2588688779582242E-3</v>
      </c>
      <c r="F101" s="26"/>
      <c r="G101" s="68">
        <v>2.3627768463443024E-3</v>
      </c>
      <c r="H101" s="233"/>
      <c r="I101" s="205">
        <v>2.3627800000000001E-3</v>
      </c>
      <c r="J101" s="223">
        <f t="shared" si="20"/>
        <v>1.0389999999999999</v>
      </c>
      <c r="K101">
        <f t="shared" si="21"/>
        <v>2.4549284199999999E-3</v>
      </c>
    </row>
    <row r="102" spans="1:11" ht="15" customHeight="1" x14ac:dyDescent="0.25">
      <c r="A102" s="10" t="s">
        <v>90</v>
      </c>
      <c r="B102" s="65" t="s">
        <v>95</v>
      </c>
      <c r="C102" s="66"/>
      <c r="D102" s="45" t="s">
        <v>93</v>
      </c>
      <c r="E102" s="67">
        <v>0</v>
      </c>
      <c r="F102" s="26"/>
      <c r="G102" s="68">
        <v>0</v>
      </c>
      <c r="H102" s="233"/>
      <c r="I102" s="205">
        <v>0</v>
      </c>
      <c r="J102" s="223">
        <f t="shared" si="20"/>
        <v>1.0389999999999999</v>
      </c>
      <c r="K102">
        <f t="shared" si="21"/>
        <v>0</v>
      </c>
    </row>
    <row r="103" spans="1:11" ht="15" customHeight="1" x14ac:dyDescent="0.25">
      <c r="A103" s="10" t="s">
        <v>90</v>
      </c>
      <c r="B103" s="70" t="s">
        <v>597</v>
      </c>
      <c r="C103" s="66"/>
      <c r="D103" s="45"/>
      <c r="E103" s="67"/>
      <c r="F103" s="26"/>
      <c r="G103" s="68">
        <v>0</v>
      </c>
      <c r="H103" s="233"/>
      <c r="I103" s="205">
        <v>0</v>
      </c>
      <c r="J103" s="223">
        <f t="shared" si="20"/>
        <v>1.0389999999999999</v>
      </c>
      <c r="K103">
        <f t="shared" si="21"/>
        <v>0</v>
      </c>
    </row>
    <row r="104" spans="1:11" ht="15" customHeight="1" x14ac:dyDescent="0.25">
      <c r="A104" s="10" t="s">
        <v>90</v>
      </c>
      <c r="B104" s="65" t="s">
        <v>598</v>
      </c>
      <c r="C104" s="66"/>
      <c r="D104" s="51" t="s">
        <v>93</v>
      </c>
      <c r="E104" s="67">
        <v>1.28849E-3</v>
      </c>
      <c r="F104" s="26"/>
      <c r="G104" s="68">
        <v>1.3477605399999999E-3</v>
      </c>
      <c r="H104" s="233"/>
      <c r="I104" s="205">
        <v>1.3477599999999999E-3</v>
      </c>
      <c r="J104" s="223">
        <f t="shared" si="20"/>
        <v>1.0389999999999999</v>
      </c>
      <c r="K104">
        <f t="shared" si="21"/>
        <v>1.4003226399999999E-3</v>
      </c>
    </row>
    <row r="105" spans="1:11" ht="15" customHeight="1" x14ac:dyDescent="0.25">
      <c r="A105" s="10" t="s">
        <v>90</v>
      </c>
      <c r="B105" s="65" t="s">
        <v>599</v>
      </c>
      <c r="C105" s="66"/>
      <c r="D105" s="45"/>
      <c r="E105" s="67">
        <v>1.28849E-3</v>
      </c>
      <c r="F105" s="12"/>
      <c r="G105" s="68">
        <v>1.3477605399999999E-3</v>
      </c>
      <c r="H105" s="233"/>
      <c r="I105" s="205">
        <v>1.3477599999999999E-3</v>
      </c>
      <c r="J105" s="223">
        <f t="shared" si="20"/>
        <v>1.0389999999999999</v>
      </c>
      <c r="K105">
        <f t="shared" si="21"/>
        <v>1.4003226399999999E-3</v>
      </c>
    </row>
    <row r="106" spans="1:11" ht="15" customHeight="1" x14ac:dyDescent="0.25">
      <c r="A106" s="10" t="s">
        <v>90</v>
      </c>
      <c r="B106" s="65" t="s">
        <v>600</v>
      </c>
      <c r="C106" s="66"/>
      <c r="D106" s="45"/>
      <c r="E106" s="67">
        <v>1.28849E-3</v>
      </c>
      <c r="F106" s="12"/>
      <c r="G106" s="68">
        <v>1.3477605399999999E-3</v>
      </c>
      <c r="H106" s="233"/>
      <c r="I106" s="205">
        <v>1.3477599999999999E-3</v>
      </c>
      <c r="J106" s="223">
        <f t="shared" si="20"/>
        <v>1.0389999999999999</v>
      </c>
      <c r="K106">
        <f t="shared" si="21"/>
        <v>1.4003226399999999E-3</v>
      </c>
    </row>
    <row r="107" spans="1:11" ht="15" customHeight="1" x14ac:dyDescent="0.25">
      <c r="A107" s="10" t="s">
        <v>90</v>
      </c>
      <c r="B107" s="71" t="s">
        <v>601</v>
      </c>
      <c r="C107" s="66"/>
      <c r="D107" s="45"/>
      <c r="E107" s="67">
        <v>4.9023470560064014E-3</v>
      </c>
      <c r="F107" s="12"/>
      <c r="G107" s="68">
        <v>5.1278550205826959E-3</v>
      </c>
      <c r="H107" s="233"/>
      <c r="I107" s="205">
        <v>5.1278599999999997E-3</v>
      </c>
      <c r="J107" s="223">
        <f t="shared" si="20"/>
        <v>1.0389999999999999</v>
      </c>
      <c r="K107">
        <f t="shared" si="21"/>
        <v>5.3278465399999994E-3</v>
      </c>
    </row>
    <row r="108" spans="1:11" ht="15" customHeight="1" x14ac:dyDescent="0.25">
      <c r="A108" s="10" t="s">
        <v>90</v>
      </c>
      <c r="B108" s="65" t="s">
        <v>602</v>
      </c>
      <c r="C108" s="66"/>
      <c r="D108" s="45"/>
      <c r="E108" s="67">
        <v>2.0221987004152321E-2</v>
      </c>
      <c r="F108" s="12"/>
      <c r="G108" s="68">
        <v>2.1152198406343328E-2</v>
      </c>
      <c r="H108" s="233"/>
      <c r="I108" s="205">
        <v>2.1152199999999999E-2</v>
      </c>
      <c r="J108" s="223">
        <f t="shared" si="20"/>
        <v>1.0389999999999999</v>
      </c>
      <c r="K108">
        <f t="shared" si="21"/>
        <v>2.1977135799999999E-2</v>
      </c>
    </row>
    <row r="109" spans="1:11" ht="15" customHeight="1" x14ac:dyDescent="0.25">
      <c r="A109" s="10" t="s">
        <v>90</v>
      </c>
      <c r="B109" s="65" t="s">
        <v>603</v>
      </c>
      <c r="C109" s="66"/>
      <c r="D109" s="45"/>
      <c r="E109" s="67"/>
      <c r="F109" s="12"/>
      <c r="G109" s="68"/>
      <c r="H109" s="233"/>
      <c r="I109" s="205"/>
      <c r="J109" s="223">
        <f t="shared" si="20"/>
        <v>1.0389999999999999</v>
      </c>
      <c r="K109">
        <f t="shared" si="21"/>
        <v>0</v>
      </c>
    </row>
    <row r="110" spans="1:11" ht="15" customHeight="1" x14ac:dyDescent="0.25">
      <c r="A110" s="10" t="s">
        <v>90</v>
      </c>
      <c r="B110" s="65" t="s">
        <v>96</v>
      </c>
      <c r="C110" s="66"/>
      <c r="D110" s="45"/>
      <c r="E110" s="67">
        <v>2.0221987004152321E-2</v>
      </c>
      <c r="F110" s="12"/>
      <c r="G110" s="68">
        <v>2.1152198406343328E-2</v>
      </c>
      <c r="H110" s="233"/>
      <c r="I110" s="205">
        <v>2.1152199999999999E-2</v>
      </c>
      <c r="J110" s="223">
        <f t="shared" si="20"/>
        <v>1.0389999999999999</v>
      </c>
      <c r="K110">
        <f t="shared" si="21"/>
        <v>2.1977135799999999E-2</v>
      </c>
    </row>
    <row r="111" spans="1:11" ht="15" customHeight="1" x14ac:dyDescent="0.25">
      <c r="A111" s="10" t="s">
        <v>90</v>
      </c>
      <c r="B111" s="65" t="s">
        <v>604</v>
      </c>
      <c r="C111" s="66"/>
      <c r="D111" s="45"/>
      <c r="E111" s="67">
        <v>2.0221987004152321E-2</v>
      </c>
      <c r="F111" s="12"/>
      <c r="G111" s="68">
        <v>2.1152198406343328E-2</v>
      </c>
      <c r="H111" s="233"/>
      <c r="I111" s="205">
        <v>2.1152199999999999E-2</v>
      </c>
      <c r="J111" s="223">
        <f t="shared" si="20"/>
        <v>1.0389999999999999</v>
      </c>
      <c r="K111">
        <f t="shared" si="21"/>
        <v>2.1977135799999999E-2</v>
      </c>
    </row>
    <row r="112" spans="1:11" ht="15" customHeight="1" x14ac:dyDescent="0.25">
      <c r="A112" s="10" t="s">
        <v>90</v>
      </c>
      <c r="B112" s="65" t="s">
        <v>605</v>
      </c>
      <c r="C112" s="66"/>
      <c r="D112" s="45"/>
      <c r="E112" s="67">
        <v>2.0221987004152321E-2</v>
      </c>
      <c r="F112" s="12"/>
      <c r="G112" s="68">
        <v>2.1152198406343328E-2</v>
      </c>
      <c r="H112" s="233"/>
      <c r="I112" s="205">
        <v>2.1152199999999999E-2</v>
      </c>
      <c r="J112" s="223">
        <f t="shared" si="20"/>
        <v>1.0389999999999999</v>
      </c>
      <c r="K112">
        <f t="shared" si="21"/>
        <v>2.1977135799999999E-2</v>
      </c>
    </row>
    <row r="113" spans="1:11" ht="15" customHeight="1" x14ac:dyDescent="0.25">
      <c r="A113" s="10" t="s">
        <v>90</v>
      </c>
      <c r="B113" s="65" t="s">
        <v>606</v>
      </c>
      <c r="C113" s="66"/>
      <c r="D113" s="45"/>
      <c r="E113" s="67">
        <v>2.0221987004152321E-2</v>
      </c>
      <c r="F113" s="12"/>
      <c r="G113" s="68">
        <v>2.1152198406343328E-2</v>
      </c>
      <c r="H113" s="233"/>
      <c r="I113" s="205">
        <v>2.1152199999999999E-2</v>
      </c>
      <c r="J113" s="223">
        <f t="shared" si="20"/>
        <v>1.0389999999999999</v>
      </c>
      <c r="K113">
        <f t="shared" si="21"/>
        <v>2.1977135799999999E-2</v>
      </c>
    </row>
    <row r="114" spans="1:11" ht="15" customHeight="1" x14ac:dyDescent="0.25">
      <c r="A114" s="10" t="s">
        <v>90</v>
      </c>
      <c r="B114" s="72" t="s">
        <v>97</v>
      </c>
      <c r="C114" s="66"/>
      <c r="D114" s="45"/>
      <c r="E114" s="67">
        <v>0</v>
      </c>
      <c r="F114" s="12"/>
      <c r="G114" s="68">
        <v>0</v>
      </c>
      <c r="H114" s="233"/>
      <c r="I114" s="205">
        <v>0</v>
      </c>
      <c r="J114" s="223">
        <f t="shared" si="20"/>
        <v>1.0389999999999999</v>
      </c>
      <c r="K114">
        <f t="shared" si="21"/>
        <v>0</v>
      </c>
    </row>
    <row r="115" spans="1:11" ht="15" customHeight="1" x14ac:dyDescent="0.25">
      <c r="A115" s="10" t="s">
        <v>90</v>
      </c>
      <c r="B115" s="72" t="s">
        <v>98</v>
      </c>
      <c r="C115" s="66"/>
      <c r="D115" s="45"/>
      <c r="E115" s="67"/>
      <c r="F115" s="12"/>
      <c r="G115" s="68"/>
      <c r="H115" s="233"/>
      <c r="I115" s="205"/>
      <c r="J115" s="223">
        <f t="shared" si="20"/>
        <v>1.0389999999999999</v>
      </c>
      <c r="K115">
        <f t="shared" si="21"/>
        <v>0</v>
      </c>
    </row>
    <row r="116" spans="1:11" ht="15" customHeight="1" x14ac:dyDescent="0.25">
      <c r="A116" s="10" t="s">
        <v>90</v>
      </c>
      <c r="B116" s="65" t="s">
        <v>99</v>
      </c>
      <c r="C116" s="66"/>
      <c r="D116" s="45"/>
      <c r="E116" s="67">
        <v>2.2905875295119983E-2</v>
      </c>
      <c r="F116" s="12"/>
      <c r="G116" s="68">
        <v>2.3959545558695502E-2</v>
      </c>
      <c r="H116" s="233"/>
      <c r="I116" s="205">
        <v>2.395955E-2</v>
      </c>
      <c r="J116" s="223">
        <f t="shared" si="20"/>
        <v>1.0389999999999999</v>
      </c>
      <c r="K116">
        <f t="shared" si="21"/>
        <v>2.4893972449999999E-2</v>
      </c>
    </row>
    <row r="117" spans="1:11" ht="15" customHeight="1" x14ac:dyDescent="0.25">
      <c r="A117" s="10" t="s">
        <v>90</v>
      </c>
      <c r="B117" s="72" t="s">
        <v>100</v>
      </c>
      <c r="C117" s="66"/>
      <c r="D117" s="45"/>
      <c r="E117" s="67">
        <v>0</v>
      </c>
      <c r="F117" s="12"/>
      <c r="G117" s="68">
        <v>0</v>
      </c>
      <c r="H117" s="233"/>
      <c r="I117" s="205">
        <v>0</v>
      </c>
      <c r="J117" s="223">
        <f t="shared" si="20"/>
        <v>1.0389999999999999</v>
      </c>
      <c r="K117">
        <f t="shared" si="21"/>
        <v>0</v>
      </c>
    </row>
    <row r="118" spans="1:11" ht="15" customHeight="1" x14ac:dyDescent="0.25">
      <c r="A118" s="10" t="s">
        <v>90</v>
      </c>
      <c r="B118" s="65" t="s">
        <v>101</v>
      </c>
      <c r="C118" s="73"/>
      <c r="D118" s="45"/>
      <c r="E118" s="67">
        <v>0</v>
      </c>
      <c r="F118" s="12"/>
      <c r="G118" s="68">
        <v>0</v>
      </c>
      <c r="H118" s="233"/>
      <c r="I118" s="205">
        <v>0</v>
      </c>
      <c r="J118" s="223">
        <f t="shared" si="20"/>
        <v>1.0389999999999999</v>
      </c>
      <c r="K118">
        <f t="shared" si="21"/>
        <v>0</v>
      </c>
    </row>
    <row r="119" spans="1:11" ht="15" customHeight="1" x14ac:dyDescent="0.25">
      <c r="A119" s="10" t="s">
        <v>90</v>
      </c>
      <c r="B119" s="74" t="s">
        <v>102</v>
      </c>
      <c r="C119" s="73"/>
      <c r="D119" s="57" t="s">
        <v>93</v>
      </c>
      <c r="E119" s="18"/>
      <c r="F119" s="12"/>
      <c r="G119" s="75">
        <v>2.8731867949999997E-3</v>
      </c>
      <c r="H119" s="233"/>
      <c r="I119" s="205">
        <v>2.8731899999999999E-3</v>
      </c>
      <c r="J119" s="223">
        <f t="shared" si="20"/>
        <v>1.0389999999999999</v>
      </c>
      <c r="K119">
        <f t="shared" si="21"/>
        <v>2.9852444099999998E-3</v>
      </c>
    </row>
    <row r="120" spans="1:11" ht="15" customHeight="1" x14ac:dyDescent="0.25">
      <c r="A120" s="10" t="s">
        <v>90</v>
      </c>
      <c r="B120" s="76" t="s">
        <v>103</v>
      </c>
      <c r="C120" s="77"/>
      <c r="D120" s="57"/>
      <c r="E120" s="18"/>
      <c r="F120" s="12"/>
      <c r="G120" s="75">
        <v>1.1491363845E-2</v>
      </c>
      <c r="H120" s="233"/>
      <c r="I120" s="205">
        <v>1.1491360000000001E-2</v>
      </c>
      <c r="J120" s="223">
        <f t="shared" si="20"/>
        <v>1.0389999999999999</v>
      </c>
      <c r="K120">
        <f t="shared" si="21"/>
        <v>1.193952304E-2</v>
      </c>
    </row>
    <row r="121" spans="1:11" ht="15" customHeight="1" x14ac:dyDescent="0.25">
      <c r="A121" s="10" t="s">
        <v>90</v>
      </c>
      <c r="B121" s="76" t="s">
        <v>104</v>
      </c>
      <c r="C121" s="77"/>
      <c r="D121" s="57"/>
      <c r="E121" s="18"/>
      <c r="F121" s="12"/>
      <c r="G121" s="75">
        <v>1.1491363845E-2</v>
      </c>
      <c r="H121" s="233"/>
      <c r="I121" s="205">
        <v>1.1491360000000001E-2</v>
      </c>
      <c r="J121" s="223">
        <f t="shared" si="20"/>
        <v>1.0389999999999999</v>
      </c>
      <c r="K121">
        <f t="shared" si="21"/>
        <v>1.193952304E-2</v>
      </c>
    </row>
    <row r="122" spans="1:11" ht="15" customHeight="1" x14ac:dyDescent="0.25">
      <c r="A122" s="10" t="s">
        <v>90</v>
      </c>
      <c r="B122" s="76" t="s">
        <v>105</v>
      </c>
      <c r="C122" s="77"/>
      <c r="D122" s="57"/>
      <c r="E122" s="18"/>
      <c r="F122" s="12"/>
      <c r="G122" s="75">
        <v>1.1491363845E-2</v>
      </c>
      <c r="H122" s="233"/>
      <c r="I122" s="205">
        <v>1.1491360000000001E-2</v>
      </c>
      <c r="J122" s="223">
        <f t="shared" si="20"/>
        <v>1.0389999999999999</v>
      </c>
      <c r="K122">
        <f t="shared" si="21"/>
        <v>1.193952304E-2</v>
      </c>
    </row>
    <row r="123" spans="1:11" ht="15" customHeight="1" x14ac:dyDescent="0.25">
      <c r="A123" s="10" t="s">
        <v>90</v>
      </c>
      <c r="B123" s="76" t="s">
        <v>106</v>
      </c>
      <c r="C123" s="77"/>
      <c r="D123" s="57"/>
      <c r="E123" s="18"/>
      <c r="F123" s="12"/>
      <c r="G123" s="75">
        <v>1.1491363845E-2</v>
      </c>
      <c r="H123" s="233"/>
      <c r="I123" s="205">
        <v>1.1491360000000001E-2</v>
      </c>
      <c r="J123" s="223">
        <f t="shared" si="20"/>
        <v>1.0389999999999999</v>
      </c>
      <c r="K123">
        <f t="shared" si="21"/>
        <v>1.193952304E-2</v>
      </c>
    </row>
    <row r="124" spans="1:11" ht="15" customHeight="1" x14ac:dyDescent="0.25">
      <c r="A124" s="10" t="s">
        <v>90</v>
      </c>
      <c r="B124" s="76" t="s">
        <v>105</v>
      </c>
      <c r="C124" s="77"/>
      <c r="D124" s="57"/>
      <c r="E124" s="18"/>
      <c r="F124" s="12"/>
      <c r="G124" s="75">
        <v>1.1491363845E-2</v>
      </c>
      <c r="H124" s="233"/>
      <c r="I124" s="205">
        <v>1.1491360000000001E-2</v>
      </c>
      <c r="J124" s="223">
        <f t="shared" si="20"/>
        <v>1.0389999999999999</v>
      </c>
      <c r="K124">
        <f t="shared" si="21"/>
        <v>1.193952304E-2</v>
      </c>
    </row>
    <row r="125" spans="1:11" ht="75" customHeight="1" thickBot="1" x14ac:dyDescent="0.3">
      <c r="A125" s="10" t="s">
        <v>90</v>
      </c>
      <c r="B125" s="186" t="s">
        <v>607</v>
      </c>
      <c r="C125" s="78"/>
      <c r="D125" s="79"/>
      <c r="E125" s="80"/>
      <c r="F125" s="21"/>
      <c r="G125" s="22"/>
      <c r="H125" s="5"/>
    </row>
    <row r="126" spans="1:11" ht="50.1" customHeight="1" x14ac:dyDescent="0.25">
      <c r="A126" s="10" t="s">
        <v>90</v>
      </c>
      <c r="B126" s="81" t="s">
        <v>703</v>
      </c>
      <c r="E126" s="21"/>
      <c r="F126" s="21"/>
      <c r="G126" s="22"/>
      <c r="H126" s="5"/>
    </row>
    <row r="127" spans="1:11" ht="50.1" customHeight="1" x14ac:dyDescent="0.25">
      <c r="A127" s="10" t="s">
        <v>90</v>
      </c>
      <c r="B127" s="76" t="s">
        <v>107</v>
      </c>
      <c r="E127" s="21"/>
      <c r="F127" s="21"/>
      <c r="G127" s="22"/>
      <c r="H127" s="5"/>
    </row>
    <row r="128" spans="1:11" ht="28.5" x14ac:dyDescent="0.25">
      <c r="A128" s="10" t="s">
        <v>90</v>
      </c>
      <c r="B128" s="81" t="s">
        <v>704</v>
      </c>
      <c r="E128" s="21"/>
      <c r="F128" s="21"/>
      <c r="G128" s="22"/>
      <c r="H128" s="5"/>
    </row>
    <row r="129" spans="1:11" x14ac:dyDescent="0.25">
      <c r="A129" s="36" t="s">
        <v>108</v>
      </c>
      <c r="B129" s="78"/>
      <c r="C129" s="78"/>
      <c r="D129" s="79"/>
      <c r="E129" s="80"/>
      <c r="F129" s="1"/>
      <c r="G129" s="1"/>
    </row>
    <row r="130" spans="1:11" x14ac:dyDescent="0.25">
      <c r="A130" s="6"/>
      <c r="B130" s="83" t="s">
        <v>109</v>
      </c>
      <c r="C130" s="84"/>
      <c r="D130" s="47" t="s">
        <v>110</v>
      </c>
      <c r="E130" s="7" t="s">
        <v>6</v>
      </c>
      <c r="F130" s="7"/>
      <c r="G130" s="8"/>
      <c r="H130" s="212"/>
    </row>
    <row r="131" spans="1:11" x14ac:dyDescent="0.25">
      <c r="A131" s="6" t="s">
        <v>4</v>
      </c>
      <c r="B131" s="83" t="s">
        <v>5</v>
      </c>
      <c r="C131" s="83"/>
      <c r="D131" s="47" t="s">
        <v>111</v>
      </c>
      <c r="E131" s="7" t="s">
        <v>6</v>
      </c>
      <c r="F131" s="7" t="s">
        <v>31</v>
      </c>
      <c r="G131" s="64" t="s">
        <v>92</v>
      </c>
      <c r="H131" s="212"/>
    </row>
    <row r="132" spans="1:11" x14ac:dyDescent="0.25">
      <c r="A132" s="24" t="s">
        <v>108</v>
      </c>
      <c r="B132" s="85" t="s">
        <v>112</v>
      </c>
      <c r="C132" s="24"/>
      <c r="D132" s="24"/>
      <c r="E132" s="12"/>
      <c r="F132" s="12"/>
      <c r="G132" s="11"/>
      <c r="H132" s="5"/>
      <c r="I132" s="206"/>
      <c r="J132" s="225"/>
    </row>
    <row r="133" spans="1:11" x14ac:dyDescent="0.25">
      <c r="A133" s="24" t="s">
        <v>108</v>
      </c>
      <c r="B133" s="24" t="s">
        <v>113</v>
      </c>
      <c r="C133" s="24"/>
      <c r="D133" s="24"/>
      <c r="E133" s="12">
        <v>590.77719298245597</v>
      </c>
      <c r="F133" s="12"/>
      <c r="G133" s="11">
        <v>537.39130434782612</v>
      </c>
      <c r="H133" s="5">
        <f>I133*100/115</f>
        <v>537.35038596491211</v>
      </c>
      <c r="I133" s="202">
        <f t="shared" ref="I133:I145" si="22">E133*1.046</f>
        <v>617.95294385964894</v>
      </c>
      <c r="J133" s="223">
        <f t="shared" ref="J133:J141" si="23">1.039</f>
        <v>1.0389999999999999</v>
      </c>
      <c r="K133" s="220">
        <f t="shared" ref="K133:K161" si="24">H133*J133</f>
        <v>558.30705101754359</v>
      </c>
    </row>
    <row r="134" spans="1:11" x14ac:dyDescent="0.25">
      <c r="A134" s="24" t="s">
        <v>108</v>
      </c>
      <c r="B134" s="24" t="s">
        <v>114</v>
      </c>
      <c r="C134" s="24"/>
      <c r="D134" s="24"/>
      <c r="E134" s="12">
        <v>394</v>
      </c>
      <c r="F134" s="12"/>
      <c r="G134" s="11">
        <v>358.26086956521738</v>
      </c>
      <c r="H134" s="5">
        <f t="shared" ref="H134:H161" si="25">I134*100/115</f>
        <v>358.36869565217393</v>
      </c>
      <c r="I134" s="202">
        <f t="shared" si="22"/>
        <v>412.12400000000002</v>
      </c>
      <c r="J134" s="223">
        <f t="shared" si="23"/>
        <v>1.0389999999999999</v>
      </c>
      <c r="K134" s="220">
        <f t="shared" si="24"/>
        <v>372.34507478260866</v>
      </c>
    </row>
    <row r="135" spans="1:11" x14ac:dyDescent="0.25">
      <c r="A135" s="24" t="s">
        <v>108</v>
      </c>
      <c r="B135" s="24" t="s">
        <v>115</v>
      </c>
      <c r="C135" s="24"/>
      <c r="D135" s="24"/>
      <c r="E135" s="12">
        <v>394</v>
      </c>
      <c r="F135" s="12"/>
      <c r="G135" s="11">
        <v>358.26086956521738</v>
      </c>
      <c r="H135" s="5">
        <f t="shared" si="25"/>
        <v>358.36869565217393</v>
      </c>
      <c r="I135" s="202">
        <f t="shared" si="22"/>
        <v>412.12400000000002</v>
      </c>
      <c r="J135" s="223">
        <f t="shared" si="23"/>
        <v>1.0389999999999999</v>
      </c>
      <c r="K135" s="220">
        <f t="shared" si="24"/>
        <v>372.34507478260866</v>
      </c>
    </row>
    <row r="136" spans="1:11" x14ac:dyDescent="0.25">
      <c r="A136" s="24" t="s">
        <v>108</v>
      </c>
      <c r="B136" s="24" t="s">
        <v>116</v>
      </c>
      <c r="C136" s="24"/>
      <c r="D136" s="24"/>
      <c r="E136" s="12">
        <v>541</v>
      </c>
      <c r="F136" s="12"/>
      <c r="G136" s="11">
        <v>492.17391304347825</v>
      </c>
      <c r="H136" s="5">
        <f t="shared" si="25"/>
        <v>492.07478260869561</v>
      </c>
      <c r="I136" s="202">
        <f t="shared" si="22"/>
        <v>565.88599999999997</v>
      </c>
      <c r="J136" s="223">
        <f t="shared" si="23"/>
        <v>1.0389999999999999</v>
      </c>
      <c r="K136" s="220">
        <f t="shared" si="24"/>
        <v>511.26569913043471</v>
      </c>
    </row>
    <row r="137" spans="1:11" x14ac:dyDescent="0.25">
      <c r="A137" s="24" t="s">
        <v>108</v>
      </c>
      <c r="B137" s="24" t="s">
        <v>117</v>
      </c>
      <c r="C137" s="24"/>
      <c r="D137" s="24"/>
      <c r="E137" s="12">
        <v>394</v>
      </c>
      <c r="F137" s="12"/>
      <c r="G137" s="11">
        <v>358.26086956521738</v>
      </c>
      <c r="H137" s="5">
        <f t="shared" si="25"/>
        <v>358.36869565217393</v>
      </c>
      <c r="I137" s="202">
        <f t="shared" si="22"/>
        <v>412.12400000000002</v>
      </c>
      <c r="J137" s="223">
        <f t="shared" si="23"/>
        <v>1.0389999999999999</v>
      </c>
      <c r="K137" s="220">
        <f t="shared" si="24"/>
        <v>372.34507478260866</v>
      </c>
    </row>
    <row r="138" spans="1:11" x14ac:dyDescent="0.25">
      <c r="A138" s="24" t="s">
        <v>108</v>
      </c>
      <c r="B138" s="24" t="s">
        <v>118</v>
      </c>
      <c r="C138" s="24"/>
      <c r="D138" s="24"/>
      <c r="E138" s="12">
        <v>591</v>
      </c>
      <c r="F138" s="12"/>
      <c r="G138" s="11">
        <v>537.39130434782612</v>
      </c>
      <c r="H138" s="5">
        <f t="shared" si="25"/>
        <v>537.55304347826097</v>
      </c>
      <c r="I138" s="202">
        <f t="shared" si="22"/>
        <v>618.18600000000004</v>
      </c>
      <c r="J138" s="223">
        <f t="shared" si="23"/>
        <v>1.0389999999999999</v>
      </c>
      <c r="K138" s="220">
        <f t="shared" si="24"/>
        <v>558.51761217391311</v>
      </c>
    </row>
    <row r="139" spans="1:11" x14ac:dyDescent="0.25">
      <c r="A139" s="24" t="s">
        <v>108</v>
      </c>
      <c r="B139" s="24" t="s">
        <v>119</v>
      </c>
      <c r="C139" s="24"/>
      <c r="D139" s="24"/>
      <c r="E139" s="12">
        <v>394</v>
      </c>
      <c r="F139" s="12"/>
      <c r="G139" s="11">
        <v>358.26086956521738</v>
      </c>
      <c r="H139" s="5">
        <f t="shared" si="25"/>
        <v>358.36869565217393</v>
      </c>
      <c r="I139" s="202">
        <f t="shared" si="22"/>
        <v>412.12400000000002</v>
      </c>
      <c r="J139" s="223">
        <f t="shared" si="23"/>
        <v>1.0389999999999999</v>
      </c>
      <c r="K139" s="220">
        <f t="shared" si="24"/>
        <v>372.34507478260866</v>
      </c>
    </row>
    <row r="140" spans="1:11" x14ac:dyDescent="0.25">
      <c r="A140" s="24" t="s">
        <v>108</v>
      </c>
      <c r="B140" s="24" t="s">
        <v>120</v>
      </c>
      <c r="C140" s="24"/>
      <c r="D140" s="24"/>
      <c r="E140" s="12">
        <v>1356.3463157894737</v>
      </c>
      <c r="F140" s="12"/>
      <c r="G140" s="11">
        <v>1233.9130434782608</v>
      </c>
      <c r="H140" s="5">
        <f t="shared" si="25"/>
        <v>1233.6854315789474</v>
      </c>
      <c r="I140" s="202">
        <f t="shared" si="22"/>
        <v>1418.7382463157896</v>
      </c>
      <c r="J140" s="223">
        <f t="shared" si="23"/>
        <v>1.0389999999999999</v>
      </c>
      <c r="K140" s="220">
        <f t="shared" si="24"/>
        <v>1281.7991634105263</v>
      </c>
    </row>
    <row r="141" spans="1:11" x14ac:dyDescent="0.25">
      <c r="A141" s="24" t="s">
        <v>108</v>
      </c>
      <c r="B141" s="24" t="s">
        <v>121</v>
      </c>
      <c r="C141" s="24"/>
      <c r="D141" s="24"/>
      <c r="E141" s="12">
        <v>1920</v>
      </c>
      <c r="F141" s="12"/>
      <c r="G141" s="11">
        <v>1746.0869565217392</v>
      </c>
      <c r="H141" s="5">
        <f t="shared" si="25"/>
        <v>1746.3652173913047</v>
      </c>
      <c r="I141" s="202">
        <f t="shared" si="22"/>
        <v>2008.3200000000002</v>
      </c>
      <c r="J141" s="223">
        <f t="shared" si="23"/>
        <v>1.0389999999999999</v>
      </c>
      <c r="K141" s="220">
        <f t="shared" si="24"/>
        <v>1814.4734608695653</v>
      </c>
    </row>
    <row r="142" spans="1:11" x14ac:dyDescent="0.25">
      <c r="A142" s="24"/>
      <c r="B142" s="24"/>
      <c r="C142" s="24"/>
      <c r="D142" s="24"/>
      <c r="E142" s="12"/>
      <c r="F142" s="12"/>
      <c r="G142" s="11">
        <v>0</v>
      </c>
      <c r="H142" s="5">
        <f t="shared" si="25"/>
        <v>0</v>
      </c>
      <c r="I142" s="202">
        <f t="shared" si="22"/>
        <v>0</v>
      </c>
      <c r="K142" s="220">
        <f t="shared" si="24"/>
        <v>0</v>
      </c>
    </row>
    <row r="143" spans="1:11" x14ac:dyDescent="0.25">
      <c r="A143" s="24" t="s">
        <v>108</v>
      </c>
      <c r="B143" s="85" t="s">
        <v>122</v>
      </c>
      <c r="C143" s="24"/>
      <c r="D143" s="24"/>
      <c r="E143" s="12"/>
      <c r="F143" s="12"/>
      <c r="G143" s="11"/>
      <c r="H143" s="5">
        <f t="shared" si="25"/>
        <v>0</v>
      </c>
      <c r="I143" s="202">
        <f t="shared" si="22"/>
        <v>0</v>
      </c>
      <c r="K143" s="220">
        <f t="shared" si="24"/>
        <v>0</v>
      </c>
    </row>
    <row r="144" spans="1:11" x14ac:dyDescent="0.25">
      <c r="A144" s="24" t="s">
        <v>108</v>
      </c>
      <c r="B144" s="24" t="s">
        <v>123</v>
      </c>
      <c r="C144" s="24"/>
      <c r="D144" s="24"/>
      <c r="E144" s="12"/>
      <c r="F144" s="12"/>
      <c r="G144" s="11">
        <v>988.69739130434778</v>
      </c>
      <c r="H144" s="5">
        <f t="shared" si="25"/>
        <v>0</v>
      </c>
      <c r="I144" s="202">
        <f t="shared" si="22"/>
        <v>0</v>
      </c>
      <c r="K144" s="220">
        <f t="shared" si="24"/>
        <v>0</v>
      </c>
    </row>
    <row r="145" spans="1:11" x14ac:dyDescent="0.25">
      <c r="A145" s="24" t="s">
        <v>108</v>
      </c>
      <c r="B145" s="24" t="s">
        <v>124</v>
      </c>
      <c r="C145" s="24"/>
      <c r="D145" s="24"/>
      <c r="E145" s="12">
        <v>669.38473684210533</v>
      </c>
      <c r="F145" s="12"/>
      <c r="G145" s="11">
        <v>827.82608695652175</v>
      </c>
      <c r="H145" s="5">
        <f t="shared" si="25"/>
        <v>608.84907368421057</v>
      </c>
      <c r="I145" s="202">
        <f t="shared" si="22"/>
        <v>700.17643473684222</v>
      </c>
      <c r="J145" s="223">
        <f t="shared" ref="J145:J161" si="26">1.039</f>
        <v>1.0389999999999999</v>
      </c>
      <c r="K145" s="220">
        <f t="shared" si="24"/>
        <v>632.59418755789477</v>
      </c>
    </row>
    <row r="146" spans="1:11" x14ac:dyDescent="0.25">
      <c r="A146" s="24" t="s">
        <v>108</v>
      </c>
      <c r="B146" s="24" t="s">
        <v>125</v>
      </c>
      <c r="C146" s="24"/>
      <c r="D146" s="24"/>
      <c r="E146" s="12">
        <v>669</v>
      </c>
      <c r="F146" s="12"/>
      <c r="G146" s="11">
        <v>827.70434782608697</v>
      </c>
      <c r="H146" s="5">
        <f t="shared" si="25"/>
        <v>608.84907368421057</v>
      </c>
      <c r="I146" s="202">
        <v>700.17643473684222</v>
      </c>
      <c r="J146" s="223">
        <f t="shared" si="26"/>
        <v>1.0389999999999999</v>
      </c>
      <c r="K146" s="220">
        <f t="shared" si="24"/>
        <v>632.59418755789477</v>
      </c>
    </row>
    <row r="147" spans="1:11" x14ac:dyDescent="0.25">
      <c r="A147" s="24" t="s">
        <v>108</v>
      </c>
      <c r="B147" s="24" t="s">
        <v>126</v>
      </c>
      <c r="C147" s="24"/>
      <c r="D147" s="24"/>
      <c r="E147" s="12">
        <v>2034</v>
      </c>
      <c r="F147" s="12"/>
      <c r="G147" s="11">
        <v>1850.4347826086957</v>
      </c>
      <c r="H147" s="5">
        <f t="shared" si="25"/>
        <v>1850.0556521739134</v>
      </c>
      <c r="I147" s="202">
        <f>E147*1.046</f>
        <v>2127.5640000000003</v>
      </c>
      <c r="J147" s="223">
        <f t="shared" si="26"/>
        <v>1.0389999999999999</v>
      </c>
      <c r="K147" s="220">
        <f t="shared" si="24"/>
        <v>1922.2078226086958</v>
      </c>
    </row>
    <row r="148" spans="1:11" x14ac:dyDescent="0.25">
      <c r="A148" s="24"/>
      <c r="B148" s="24"/>
      <c r="C148" s="24"/>
      <c r="D148" s="24"/>
      <c r="E148" s="12"/>
      <c r="F148" s="12"/>
      <c r="G148" s="11">
        <v>0</v>
      </c>
      <c r="H148" s="5">
        <f t="shared" si="25"/>
        <v>0</v>
      </c>
      <c r="I148" s="202">
        <f>E148*1.046</f>
        <v>0</v>
      </c>
      <c r="J148" s="223">
        <f t="shared" si="26"/>
        <v>1.0389999999999999</v>
      </c>
      <c r="K148" s="220">
        <f t="shared" si="24"/>
        <v>0</v>
      </c>
    </row>
    <row r="149" spans="1:11" x14ac:dyDescent="0.25">
      <c r="A149" s="24" t="s">
        <v>108</v>
      </c>
      <c r="B149" s="85" t="s">
        <v>127</v>
      </c>
      <c r="C149" s="24"/>
      <c r="D149" s="24"/>
      <c r="E149" s="12">
        <v>590.77719298245597</v>
      </c>
      <c r="F149" s="12"/>
      <c r="G149" s="11">
        <v>453.8730434782608</v>
      </c>
      <c r="H149" s="5">
        <f t="shared" si="25"/>
        <v>537.35038596491211</v>
      </c>
      <c r="I149" s="202">
        <f>E149*1.046</f>
        <v>617.95294385964894</v>
      </c>
      <c r="J149" s="223">
        <f t="shared" si="26"/>
        <v>1.0389999999999999</v>
      </c>
      <c r="K149" s="220">
        <f t="shared" si="24"/>
        <v>558.30705101754359</v>
      </c>
    </row>
    <row r="150" spans="1:11" x14ac:dyDescent="0.25">
      <c r="A150" s="24" t="s">
        <v>108</v>
      </c>
      <c r="B150" s="24" t="s">
        <v>123</v>
      </c>
      <c r="C150" s="24"/>
      <c r="D150" s="24"/>
      <c r="E150" s="12"/>
      <c r="F150" s="12"/>
      <c r="G150" s="11">
        <v>656.70608695652174</v>
      </c>
      <c r="H150" s="5">
        <f t="shared" si="25"/>
        <v>608.84907368421057</v>
      </c>
      <c r="I150" s="202">
        <v>700.17643473684222</v>
      </c>
      <c r="J150" s="223">
        <f t="shared" si="26"/>
        <v>1.0389999999999999</v>
      </c>
      <c r="K150" s="220">
        <f t="shared" si="24"/>
        <v>632.59418755789477</v>
      </c>
    </row>
    <row r="151" spans="1:11" x14ac:dyDescent="0.25">
      <c r="A151" s="24" t="s">
        <v>108</v>
      </c>
      <c r="B151" s="24" t="s">
        <v>124</v>
      </c>
      <c r="C151" s="24"/>
      <c r="D151" s="24"/>
      <c r="E151" s="12">
        <v>541.46438596491225</v>
      </c>
      <c r="F151" s="12"/>
      <c r="G151" s="11">
        <v>549.37739130434784</v>
      </c>
      <c r="H151" s="5">
        <f t="shared" si="25"/>
        <v>492.49717192982456</v>
      </c>
      <c r="I151" s="202">
        <f t="shared" ref="I151:I159" si="27">E151*1.046</f>
        <v>566.37174771929824</v>
      </c>
      <c r="J151" s="223">
        <f t="shared" si="26"/>
        <v>1.0389999999999999</v>
      </c>
      <c r="K151" s="220">
        <f t="shared" si="24"/>
        <v>511.70456163508766</v>
      </c>
    </row>
    <row r="152" spans="1:11" x14ac:dyDescent="0.25">
      <c r="A152" s="24" t="s">
        <v>108</v>
      </c>
      <c r="B152" s="24" t="s">
        <v>125</v>
      </c>
      <c r="C152" s="24"/>
      <c r="D152" s="24"/>
      <c r="E152" s="12">
        <v>669.38473684210533</v>
      </c>
      <c r="F152" s="12"/>
      <c r="G152" s="11">
        <v>608.695652173913</v>
      </c>
      <c r="H152" s="5">
        <f t="shared" si="25"/>
        <v>608.84907368421057</v>
      </c>
      <c r="I152" s="202">
        <f t="shared" si="27"/>
        <v>700.17643473684222</v>
      </c>
      <c r="J152" s="223">
        <f t="shared" si="26"/>
        <v>1.0389999999999999</v>
      </c>
      <c r="K152" s="220">
        <f t="shared" si="24"/>
        <v>632.59418755789477</v>
      </c>
    </row>
    <row r="153" spans="1:11" x14ac:dyDescent="0.25">
      <c r="A153" s="24" t="s">
        <v>108</v>
      </c>
      <c r="B153" s="24" t="s">
        <v>126</v>
      </c>
      <c r="C153" s="24"/>
      <c r="D153" s="24"/>
      <c r="E153" s="12">
        <v>2034.3974122807015</v>
      </c>
      <c r="F153" s="12"/>
      <c r="G153" s="11">
        <v>517.56521739130437</v>
      </c>
      <c r="H153" s="5">
        <f t="shared" si="25"/>
        <v>1850.4171245614034</v>
      </c>
      <c r="I153" s="202">
        <f t="shared" si="27"/>
        <v>2127.9796932456138</v>
      </c>
      <c r="J153" s="223">
        <f t="shared" si="26"/>
        <v>1.0389999999999999</v>
      </c>
      <c r="K153" s="220">
        <f t="shared" si="24"/>
        <v>1922.583392419298</v>
      </c>
    </row>
    <row r="154" spans="1:11" x14ac:dyDescent="0.25">
      <c r="A154" s="24"/>
      <c r="B154" s="24"/>
      <c r="C154" s="24"/>
      <c r="D154" s="24"/>
      <c r="E154" s="12"/>
      <c r="F154" s="12"/>
      <c r="G154" s="11">
        <v>0</v>
      </c>
      <c r="H154" s="5">
        <f t="shared" si="25"/>
        <v>0</v>
      </c>
      <c r="I154" s="202">
        <f t="shared" si="27"/>
        <v>0</v>
      </c>
      <c r="J154" s="223">
        <f t="shared" si="26"/>
        <v>1.0389999999999999</v>
      </c>
      <c r="K154" s="220">
        <f t="shared" si="24"/>
        <v>0</v>
      </c>
    </row>
    <row r="155" spans="1:11" x14ac:dyDescent="0.25">
      <c r="A155" s="24" t="s">
        <v>108</v>
      </c>
      <c r="B155" s="85" t="s">
        <v>128</v>
      </c>
      <c r="C155" s="24"/>
      <c r="D155" s="24"/>
      <c r="E155" s="12">
        <v>541.46438596491225</v>
      </c>
      <c r="F155" s="12"/>
      <c r="G155" s="11">
        <v>115.51478260869565</v>
      </c>
      <c r="H155" s="5">
        <f t="shared" si="25"/>
        <v>492.49717192982456</v>
      </c>
      <c r="I155" s="202">
        <f t="shared" si="27"/>
        <v>566.37174771929824</v>
      </c>
      <c r="J155" s="223">
        <f t="shared" si="26"/>
        <v>1.0389999999999999</v>
      </c>
      <c r="K155" s="220">
        <f t="shared" si="24"/>
        <v>511.70456163508766</v>
      </c>
    </row>
    <row r="156" spans="1:11" x14ac:dyDescent="0.25">
      <c r="A156" s="24" t="s">
        <v>108</v>
      </c>
      <c r="B156" s="24" t="s">
        <v>129</v>
      </c>
      <c r="C156" s="24"/>
      <c r="D156" s="24"/>
      <c r="E156" s="12">
        <v>984.42521929824568</v>
      </c>
      <c r="F156" s="12"/>
      <c r="G156" s="11">
        <v>895.39130434782612</v>
      </c>
      <c r="H156" s="5">
        <f t="shared" si="25"/>
        <v>895.39893859649135</v>
      </c>
      <c r="I156" s="202">
        <f t="shared" si="27"/>
        <v>1029.708779385965</v>
      </c>
      <c r="J156" s="223">
        <f t="shared" si="26"/>
        <v>1.0389999999999999</v>
      </c>
      <c r="K156" s="220">
        <f t="shared" si="24"/>
        <v>930.31949720175442</v>
      </c>
    </row>
    <row r="157" spans="1:11" x14ac:dyDescent="0.25">
      <c r="A157" s="24" t="s">
        <v>108</v>
      </c>
      <c r="B157" s="24" t="s">
        <v>130</v>
      </c>
      <c r="C157" s="24"/>
      <c r="D157" s="24"/>
      <c r="E157" s="12">
        <v>295.3885964912281</v>
      </c>
      <c r="F157" s="12"/>
      <c r="G157" s="11">
        <v>225.57217391304351</v>
      </c>
      <c r="H157" s="5">
        <f t="shared" si="25"/>
        <v>268.67519298245617</v>
      </c>
      <c r="I157" s="202">
        <f t="shared" si="27"/>
        <v>308.97647192982458</v>
      </c>
      <c r="J157" s="223">
        <f t="shared" si="26"/>
        <v>1.0389999999999999</v>
      </c>
      <c r="K157" s="220">
        <f t="shared" si="24"/>
        <v>279.15352550877196</v>
      </c>
    </row>
    <row r="158" spans="1:11" x14ac:dyDescent="0.25">
      <c r="A158" s="24" t="s">
        <v>108</v>
      </c>
      <c r="B158" s="24" t="s">
        <v>131</v>
      </c>
      <c r="C158" s="24"/>
      <c r="D158" s="24"/>
      <c r="E158" s="12"/>
      <c r="F158" s="12"/>
      <c r="G158" s="11">
        <v>270.17391304347825</v>
      </c>
      <c r="H158" s="5">
        <f t="shared" si="25"/>
        <v>0</v>
      </c>
      <c r="I158" s="202">
        <f t="shared" si="27"/>
        <v>0</v>
      </c>
      <c r="J158" s="223">
        <f t="shared" si="26"/>
        <v>1.0389999999999999</v>
      </c>
      <c r="K158" s="220">
        <f t="shared" si="24"/>
        <v>0</v>
      </c>
    </row>
    <row r="159" spans="1:11" x14ac:dyDescent="0.25">
      <c r="A159" s="24"/>
      <c r="B159" s="24"/>
      <c r="C159" s="24"/>
      <c r="D159" s="24"/>
      <c r="E159" s="12"/>
      <c r="F159" s="12"/>
      <c r="G159" s="11"/>
      <c r="H159" s="5">
        <f t="shared" si="25"/>
        <v>0</v>
      </c>
      <c r="I159" s="202">
        <f t="shared" si="27"/>
        <v>0</v>
      </c>
      <c r="J159" s="223">
        <f t="shared" si="26"/>
        <v>1.0389999999999999</v>
      </c>
      <c r="K159" s="220">
        <f t="shared" si="24"/>
        <v>0</v>
      </c>
    </row>
    <row r="160" spans="1:11" x14ac:dyDescent="0.25">
      <c r="A160" s="24" t="s">
        <v>108</v>
      </c>
      <c r="B160" s="86" t="s">
        <v>132</v>
      </c>
      <c r="C160" s="24"/>
      <c r="D160" s="24"/>
      <c r="E160" s="12"/>
      <c r="F160" s="12"/>
      <c r="G160" s="11"/>
      <c r="H160" s="5">
        <f t="shared" si="25"/>
        <v>311.07130434782607</v>
      </c>
      <c r="I160" s="202">
        <v>357.73199999999997</v>
      </c>
      <c r="J160" s="223">
        <f t="shared" si="26"/>
        <v>1.0389999999999999</v>
      </c>
      <c r="K160" s="220">
        <f t="shared" si="24"/>
        <v>323.20308521739128</v>
      </c>
    </row>
    <row r="161" spans="1:11" x14ac:dyDescent="0.25">
      <c r="A161" s="24" t="s">
        <v>108</v>
      </c>
      <c r="B161" s="87" t="s">
        <v>133</v>
      </c>
      <c r="C161" s="24"/>
      <c r="D161" s="24"/>
      <c r="E161" s="12"/>
      <c r="F161" s="12"/>
      <c r="G161" s="11"/>
      <c r="H161" s="5">
        <f t="shared" si="25"/>
        <v>229.21043478260867</v>
      </c>
      <c r="I161" s="202">
        <v>263.59199999999998</v>
      </c>
      <c r="J161" s="223">
        <f t="shared" si="26"/>
        <v>1.0389999999999999</v>
      </c>
      <c r="K161" s="220">
        <f t="shared" si="24"/>
        <v>238.1496417391304</v>
      </c>
    </row>
    <row r="162" spans="1:11" x14ac:dyDescent="0.25">
      <c r="A162" s="24" t="s">
        <v>108</v>
      </c>
      <c r="B162" s="87" t="s">
        <v>134</v>
      </c>
      <c r="C162" s="24"/>
      <c r="D162" s="24"/>
      <c r="E162" s="12"/>
      <c r="F162" s="12"/>
      <c r="G162" s="11"/>
      <c r="H162" s="5"/>
    </row>
    <row r="163" spans="1:11" x14ac:dyDescent="0.25">
      <c r="E163" s="21"/>
      <c r="F163" s="21"/>
      <c r="G163" s="22"/>
      <c r="H163" s="5"/>
    </row>
    <row r="164" spans="1:11" x14ac:dyDescent="0.25">
      <c r="A164" s="6" t="s">
        <v>4</v>
      </c>
      <c r="B164" s="83" t="s">
        <v>5</v>
      </c>
      <c r="C164" s="83"/>
      <c r="D164" s="47" t="s">
        <v>111</v>
      </c>
      <c r="E164" s="7" t="s">
        <v>6</v>
      </c>
      <c r="F164" s="7" t="s">
        <v>31</v>
      </c>
      <c r="G164" s="64" t="s">
        <v>92</v>
      </c>
      <c r="H164" s="212"/>
    </row>
    <row r="165" spans="1:11" x14ac:dyDescent="0.25">
      <c r="A165" s="88" t="s">
        <v>135</v>
      </c>
      <c r="B165" s="60" t="s">
        <v>136</v>
      </c>
      <c r="C165" s="24"/>
      <c r="D165" s="24"/>
      <c r="E165" s="12"/>
      <c r="F165" s="12"/>
      <c r="G165" s="11"/>
      <c r="H165" s="5"/>
    </row>
    <row r="166" spans="1:11" x14ac:dyDescent="0.25">
      <c r="A166" s="88" t="s">
        <v>135</v>
      </c>
      <c r="B166" s="89" t="s">
        <v>137</v>
      </c>
      <c r="C166" s="24"/>
      <c r="D166" s="24"/>
      <c r="E166" s="90">
        <v>162.46372807017545</v>
      </c>
      <c r="F166" s="12"/>
      <c r="G166" s="11"/>
      <c r="H166" s="5">
        <f t="shared" ref="H166:H174" si="28">I166*100/115</f>
        <v>147.77135614035089</v>
      </c>
      <c r="I166" s="202">
        <v>169.93705956140352</v>
      </c>
      <c r="J166" s="223">
        <f t="shared" ref="J166:J173" si="29">1.039</f>
        <v>1.0389999999999999</v>
      </c>
      <c r="K166" s="220">
        <f t="shared" ref="K166:K173" si="30">H166*J166</f>
        <v>153.53443902982457</v>
      </c>
    </row>
    <row r="167" spans="1:11" x14ac:dyDescent="0.25">
      <c r="A167" s="88" t="s">
        <v>135</v>
      </c>
      <c r="B167" s="89" t="s">
        <v>138</v>
      </c>
      <c r="C167" s="24"/>
      <c r="D167" s="24"/>
      <c r="E167" s="90">
        <v>65.058728070175448</v>
      </c>
      <c r="F167" s="12"/>
      <c r="G167" s="11"/>
      <c r="H167" s="5">
        <f t="shared" si="28"/>
        <v>59.175156140350886</v>
      </c>
      <c r="I167" s="202">
        <v>68.051429561403523</v>
      </c>
      <c r="J167" s="223">
        <f t="shared" si="29"/>
        <v>1.0389999999999999</v>
      </c>
      <c r="K167" s="220">
        <f t="shared" si="30"/>
        <v>61.482987229824566</v>
      </c>
    </row>
    <row r="168" spans="1:11" x14ac:dyDescent="0.25">
      <c r="A168" s="88"/>
      <c r="B168" s="89" t="s">
        <v>139</v>
      </c>
      <c r="C168" s="24"/>
      <c r="D168" s="24"/>
      <c r="E168" s="90"/>
      <c r="F168" s="12"/>
      <c r="G168" s="11"/>
      <c r="H168" s="5">
        <f t="shared" si="28"/>
        <v>2431.2678260869566</v>
      </c>
      <c r="I168" s="202">
        <v>2795.9580000000001</v>
      </c>
      <c r="J168" s="223">
        <f t="shared" si="29"/>
        <v>1.0389999999999999</v>
      </c>
      <c r="K168" s="220">
        <f t="shared" si="30"/>
        <v>2526.0872713043477</v>
      </c>
    </row>
    <row r="169" spans="1:11" x14ac:dyDescent="0.25">
      <c r="A169" s="88"/>
      <c r="B169" s="89" t="s">
        <v>140</v>
      </c>
      <c r="C169" s="24"/>
      <c r="D169" s="24"/>
      <c r="E169" s="90"/>
      <c r="F169" s="12"/>
      <c r="G169" s="11"/>
      <c r="H169" s="5">
        <f t="shared" si="28"/>
        <v>3890.2104347826089</v>
      </c>
      <c r="I169" s="202">
        <v>4473.7420000000002</v>
      </c>
      <c r="J169" s="223">
        <f t="shared" si="29"/>
        <v>1.0389999999999999</v>
      </c>
      <c r="K169" s="220">
        <f t="shared" si="30"/>
        <v>4041.9286417391304</v>
      </c>
    </row>
    <row r="170" spans="1:11" x14ac:dyDescent="0.25">
      <c r="A170" s="88"/>
      <c r="B170" s="89" t="s">
        <v>141</v>
      </c>
      <c r="C170" s="24"/>
      <c r="D170" s="24"/>
      <c r="E170" s="90"/>
      <c r="F170" s="12"/>
      <c r="G170" s="11"/>
      <c r="H170" s="5">
        <f t="shared" si="28"/>
        <v>7780.4208695652178</v>
      </c>
      <c r="I170" s="202">
        <v>8947.4840000000004</v>
      </c>
      <c r="J170" s="223">
        <f t="shared" si="29"/>
        <v>1.0389999999999999</v>
      </c>
      <c r="K170" s="220">
        <f t="shared" si="30"/>
        <v>8083.8572834782608</v>
      </c>
    </row>
    <row r="171" spans="1:11" x14ac:dyDescent="0.25">
      <c r="A171" s="88" t="s">
        <v>135</v>
      </c>
      <c r="B171" s="93" t="s">
        <v>142</v>
      </c>
      <c r="C171" s="24"/>
      <c r="D171" s="24"/>
      <c r="E171" s="94">
        <v>487.39118421052632</v>
      </c>
      <c r="F171" s="12"/>
      <c r="G171" s="11"/>
      <c r="H171" s="5">
        <f t="shared" si="28"/>
        <v>443.47826086956519</v>
      </c>
      <c r="I171" s="202">
        <v>510</v>
      </c>
      <c r="J171" s="223">
        <f t="shared" si="29"/>
        <v>1.0389999999999999</v>
      </c>
      <c r="K171" s="220">
        <f t="shared" si="30"/>
        <v>460.77391304347822</v>
      </c>
    </row>
    <row r="172" spans="1:11" x14ac:dyDescent="0.25">
      <c r="A172" s="88" t="s">
        <v>135</v>
      </c>
      <c r="B172" s="19" t="s">
        <v>143</v>
      </c>
      <c r="C172" s="24"/>
      <c r="D172" s="24"/>
      <c r="E172" s="95">
        <v>682.44530701754388</v>
      </c>
      <c r="F172" s="12"/>
      <c r="G172" s="11"/>
      <c r="H172" s="5">
        <f t="shared" si="28"/>
        <v>620.695652173913</v>
      </c>
      <c r="I172" s="202">
        <v>713.8</v>
      </c>
      <c r="J172" s="223">
        <f t="shared" si="29"/>
        <v>1.0389999999999999</v>
      </c>
      <c r="K172" s="220">
        <f t="shared" si="30"/>
        <v>644.90278260869559</v>
      </c>
    </row>
    <row r="173" spans="1:11" x14ac:dyDescent="0.25">
      <c r="A173" s="88" t="s">
        <v>135</v>
      </c>
      <c r="B173" s="19" t="s">
        <v>144</v>
      </c>
      <c r="C173" s="24"/>
      <c r="D173" s="24"/>
      <c r="E173" s="95">
        <v>974.78236842105264</v>
      </c>
      <c r="F173" s="12"/>
      <c r="G173" s="11"/>
      <c r="H173" s="5">
        <f t="shared" si="28"/>
        <v>886.95652173913038</v>
      </c>
      <c r="I173" s="202">
        <v>1020</v>
      </c>
      <c r="J173" s="223">
        <f t="shared" si="29"/>
        <v>1.0389999999999999</v>
      </c>
      <c r="K173" s="220">
        <f t="shared" si="30"/>
        <v>921.54782608695643</v>
      </c>
    </row>
    <row r="174" spans="1:11" x14ac:dyDescent="0.25">
      <c r="A174" s="88"/>
      <c r="B174" s="19"/>
      <c r="C174" s="24"/>
      <c r="D174" s="24"/>
      <c r="E174" s="19"/>
      <c r="F174" s="12"/>
      <c r="G174" s="11"/>
      <c r="H174" s="5" t="e">
        <f t="shared" si="28"/>
        <v>#VALUE!</v>
      </c>
      <c r="I174" s="202" t="s">
        <v>145</v>
      </c>
      <c r="K174" s="202" t="s">
        <v>145</v>
      </c>
    </row>
    <row r="175" spans="1:11" x14ac:dyDescent="0.25">
      <c r="A175" s="88"/>
      <c r="B175" s="60" t="s">
        <v>146</v>
      </c>
      <c r="C175" s="24"/>
      <c r="D175" s="24"/>
      <c r="E175" s="19"/>
      <c r="F175" s="12"/>
      <c r="G175" s="11"/>
      <c r="H175" s="214"/>
    </row>
    <row r="176" spans="1:11" x14ac:dyDescent="0.25">
      <c r="A176" s="88"/>
      <c r="B176" s="19" t="s">
        <v>147</v>
      </c>
      <c r="C176" s="24"/>
      <c r="D176" s="24"/>
      <c r="E176" s="19"/>
      <c r="F176" s="12"/>
      <c r="G176" s="11"/>
      <c r="H176" s="214"/>
    </row>
    <row r="177" spans="1:11" x14ac:dyDescent="0.25">
      <c r="A177" s="88"/>
      <c r="B177" s="19" t="s">
        <v>148</v>
      </c>
      <c r="C177" s="24"/>
      <c r="D177" s="24"/>
      <c r="E177" s="19"/>
      <c r="F177" s="12"/>
      <c r="G177" s="11"/>
      <c r="H177" s="214"/>
      <c r="I177" s="202" t="s">
        <v>149</v>
      </c>
      <c r="K177" s="202" t="s">
        <v>149</v>
      </c>
    </row>
    <row r="178" spans="1:11" x14ac:dyDescent="0.25">
      <c r="A178" s="88"/>
      <c r="B178" s="19" t="s">
        <v>150</v>
      </c>
      <c r="C178" s="24"/>
      <c r="D178" s="24"/>
      <c r="E178" s="19"/>
      <c r="F178" s="12"/>
      <c r="G178" s="11"/>
      <c r="H178" s="5">
        <f t="shared" ref="H178:H179" si="31">I178*100/115</f>
        <v>39.111304347826092</v>
      </c>
      <c r="I178" s="202">
        <v>44.978000000000002</v>
      </c>
      <c r="J178" s="223">
        <f>1.039</f>
        <v>1.0389999999999999</v>
      </c>
      <c r="K178" s="220">
        <f t="shared" ref="K178:K179" si="32">H178*J178</f>
        <v>40.636645217391305</v>
      </c>
    </row>
    <row r="179" spans="1:11" x14ac:dyDescent="0.25">
      <c r="A179" s="88"/>
      <c r="B179" s="19"/>
      <c r="C179" s="24"/>
      <c r="D179" s="24"/>
      <c r="E179" s="19"/>
      <c r="F179" s="12"/>
      <c r="G179" s="11"/>
      <c r="H179" s="5">
        <f t="shared" si="31"/>
        <v>90.956521739130437</v>
      </c>
      <c r="I179" s="202">
        <v>104.6</v>
      </c>
      <c r="J179" s="223">
        <f>1.039</f>
        <v>1.0389999999999999</v>
      </c>
      <c r="K179" s="220">
        <f t="shared" si="32"/>
        <v>94.503826086956522</v>
      </c>
    </row>
    <row r="180" spans="1:11" x14ac:dyDescent="0.25">
      <c r="A180" s="88"/>
      <c r="B180" s="60" t="s">
        <v>151</v>
      </c>
      <c r="C180" s="24"/>
      <c r="D180" s="24"/>
      <c r="E180" s="19"/>
      <c r="F180" s="12"/>
      <c r="G180" s="11"/>
      <c r="H180" s="214"/>
    </row>
    <row r="181" spans="1:11" x14ac:dyDescent="0.25">
      <c r="A181" s="88"/>
      <c r="B181" s="19" t="s">
        <v>152</v>
      </c>
      <c r="C181" s="24"/>
      <c r="D181" s="24"/>
      <c r="E181" s="19"/>
      <c r="F181" s="12"/>
      <c r="G181" s="11"/>
      <c r="H181" s="214"/>
    </row>
    <row r="182" spans="1:11" x14ac:dyDescent="0.25">
      <c r="A182" s="88"/>
      <c r="B182" s="19" t="s">
        <v>153</v>
      </c>
      <c r="C182" s="24"/>
      <c r="D182" s="24"/>
      <c r="E182" s="19"/>
      <c r="F182" s="12"/>
      <c r="G182" s="11"/>
      <c r="H182" s="5">
        <f t="shared" ref="H182:H183" si="33">I182*100/115</f>
        <v>308.34260869565219</v>
      </c>
      <c r="I182" s="202">
        <v>354.59399999999999</v>
      </c>
      <c r="J182" s="223">
        <f>1.039</f>
        <v>1.0389999999999999</v>
      </c>
      <c r="K182" s="220">
        <f t="shared" ref="K182:K183" si="34">H182*J182</f>
        <v>320.36797043478259</v>
      </c>
    </row>
    <row r="183" spans="1:11" x14ac:dyDescent="0.25">
      <c r="A183" s="88"/>
      <c r="B183" s="19" t="s">
        <v>154</v>
      </c>
      <c r="C183" s="24"/>
      <c r="D183" s="24"/>
      <c r="E183" s="19"/>
      <c r="F183" s="12"/>
      <c r="G183" s="11"/>
      <c r="H183" s="5">
        <f t="shared" si="33"/>
        <v>499.3513043478261</v>
      </c>
      <c r="I183" s="202">
        <v>574.25400000000002</v>
      </c>
      <c r="J183" s="223">
        <f>1.039</f>
        <v>1.0389999999999999</v>
      </c>
      <c r="K183" s="220">
        <f t="shared" si="34"/>
        <v>518.8260052173913</v>
      </c>
    </row>
    <row r="184" spans="1:11" x14ac:dyDescent="0.25">
      <c r="A184" s="88"/>
      <c r="B184" s="19" t="s">
        <v>155</v>
      </c>
      <c r="C184" s="24"/>
      <c r="D184" s="24"/>
      <c r="E184" s="19"/>
      <c r="F184" s="12"/>
      <c r="G184" s="11"/>
      <c r="H184" s="214"/>
      <c r="I184" s="202" t="s">
        <v>156</v>
      </c>
    </row>
    <row r="185" spans="1:11" x14ac:dyDescent="0.25">
      <c r="A185" s="96" t="s">
        <v>135</v>
      </c>
      <c r="B185" s="97" t="s">
        <v>157</v>
      </c>
      <c r="C185" s="24"/>
      <c r="D185" s="24"/>
      <c r="E185" s="97"/>
      <c r="F185" s="12"/>
      <c r="G185" s="11"/>
      <c r="H185" s="214"/>
      <c r="I185" s="202" t="s">
        <v>156</v>
      </c>
    </row>
    <row r="186" spans="1:11" x14ac:dyDescent="0.25">
      <c r="A186" s="88"/>
      <c r="B186" s="98" t="s">
        <v>158</v>
      </c>
      <c r="C186" s="24"/>
      <c r="D186" s="24"/>
      <c r="E186" s="60"/>
      <c r="F186" s="12"/>
      <c r="G186" s="11"/>
      <c r="H186" s="5">
        <f t="shared" ref="H186" si="35">I186*100/115</f>
        <v>232.84869565217394</v>
      </c>
      <c r="I186" s="202">
        <v>267.77600000000001</v>
      </c>
      <c r="J186" s="223">
        <f>1.039</f>
        <v>1.0389999999999999</v>
      </c>
      <c r="K186" s="220">
        <f t="shared" ref="K186" si="36">H186*J186</f>
        <v>241.92979478260872</v>
      </c>
    </row>
    <row r="187" spans="1:11" x14ac:dyDescent="0.25">
      <c r="A187" s="88"/>
      <c r="B187" s="99" t="s">
        <v>159</v>
      </c>
      <c r="C187" s="24"/>
      <c r="D187" s="24"/>
      <c r="E187" s="60"/>
      <c r="F187" s="12"/>
      <c r="G187" s="11"/>
      <c r="H187" s="213"/>
    </row>
    <row r="188" spans="1:11" x14ac:dyDescent="0.25">
      <c r="A188" s="88"/>
      <c r="B188" s="100" t="s">
        <v>160</v>
      </c>
      <c r="C188" s="24"/>
      <c r="D188" s="24"/>
      <c r="E188" s="60"/>
      <c r="F188" s="12"/>
      <c r="G188" s="11"/>
      <c r="H188" s="213"/>
    </row>
    <row r="189" spans="1:11" x14ac:dyDescent="0.25">
      <c r="A189" s="88"/>
      <c r="B189" s="101" t="s">
        <v>161</v>
      </c>
      <c r="C189" s="24"/>
      <c r="D189" s="24"/>
      <c r="E189" s="60"/>
      <c r="F189" s="12"/>
      <c r="G189" s="11"/>
      <c r="H189" s="5">
        <f t="shared" ref="H189:H196" si="37">I189*100/115</f>
        <v>15.462608695652174</v>
      </c>
      <c r="I189" s="202">
        <v>17.782</v>
      </c>
      <c r="J189" s="223">
        <f t="shared" ref="J189:J196" si="38">1.039</f>
        <v>1.0389999999999999</v>
      </c>
      <c r="K189" s="220">
        <f t="shared" ref="K189:K196" si="39">H189*J189</f>
        <v>16.065650434782608</v>
      </c>
    </row>
    <row r="190" spans="1:11" x14ac:dyDescent="0.25">
      <c r="A190" s="88"/>
      <c r="B190" s="98" t="s">
        <v>162</v>
      </c>
      <c r="C190" s="24"/>
      <c r="D190" s="24"/>
      <c r="E190" s="60"/>
      <c r="F190" s="12"/>
      <c r="G190" s="11"/>
      <c r="H190" s="5">
        <f t="shared" si="37"/>
        <v>5.4573913043478264</v>
      </c>
      <c r="I190" s="202">
        <v>6.2759999999999998</v>
      </c>
      <c r="J190" s="223">
        <f t="shared" si="38"/>
        <v>1.0389999999999999</v>
      </c>
      <c r="K190" s="220">
        <f t="shared" si="39"/>
        <v>5.6702295652173911</v>
      </c>
    </row>
    <row r="191" spans="1:11" x14ac:dyDescent="0.25">
      <c r="A191" s="88"/>
      <c r="B191" s="101" t="s">
        <v>163</v>
      </c>
      <c r="C191" s="24"/>
      <c r="D191" s="24"/>
      <c r="E191" s="60"/>
      <c r="F191" s="12"/>
      <c r="G191" s="11"/>
      <c r="H191" s="5">
        <f t="shared" si="37"/>
        <v>30.925217391304347</v>
      </c>
      <c r="I191" s="202">
        <v>35.564</v>
      </c>
      <c r="J191" s="223">
        <f t="shared" si="38"/>
        <v>1.0389999999999999</v>
      </c>
      <c r="K191" s="220">
        <f t="shared" si="39"/>
        <v>32.131300869565216</v>
      </c>
    </row>
    <row r="192" spans="1:11" x14ac:dyDescent="0.25">
      <c r="A192" s="88"/>
      <c r="B192" s="98" t="s">
        <v>164</v>
      </c>
      <c r="C192" s="24"/>
      <c r="D192" s="24"/>
      <c r="E192" s="60"/>
      <c r="F192" s="12"/>
      <c r="G192" s="11"/>
      <c r="H192" s="5">
        <f t="shared" si="37"/>
        <v>10.914782608695653</v>
      </c>
      <c r="I192" s="202">
        <v>12.552</v>
      </c>
      <c r="J192" s="223">
        <f t="shared" si="38"/>
        <v>1.0389999999999999</v>
      </c>
      <c r="K192" s="220">
        <f t="shared" si="39"/>
        <v>11.340459130434782</v>
      </c>
    </row>
    <row r="193" spans="1:11" x14ac:dyDescent="0.25">
      <c r="A193" s="88"/>
      <c r="B193" s="102" t="s">
        <v>608</v>
      </c>
      <c r="C193" s="24"/>
      <c r="D193" s="24"/>
      <c r="E193" s="60"/>
      <c r="F193" s="12"/>
      <c r="G193" s="11"/>
      <c r="H193" s="5">
        <f t="shared" si="37"/>
        <v>2.7286956521739132</v>
      </c>
      <c r="I193" s="202">
        <v>3.1379999999999999</v>
      </c>
      <c r="J193" s="223">
        <f t="shared" si="38"/>
        <v>1.0389999999999999</v>
      </c>
      <c r="K193" s="220">
        <f t="shared" si="39"/>
        <v>2.8351147826086955</v>
      </c>
    </row>
    <row r="194" spans="1:11" x14ac:dyDescent="0.25">
      <c r="A194" s="88"/>
      <c r="B194" s="101" t="s">
        <v>165</v>
      </c>
      <c r="C194" s="24"/>
      <c r="D194" s="24"/>
      <c r="E194" s="60"/>
      <c r="F194" s="12"/>
      <c r="G194" s="11"/>
      <c r="H194" s="5">
        <f t="shared" si="37"/>
        <v>2.7286956521739132</v>
      </c>
      <c r="I194" s="202">
        <v>3.1379999999999999</v>
      </c>
      <c r="J194" s="223">
        <f t="shared" si="38"/>
        <v>1.0389999999999999</v>
      </c>
      <c r="K194" s="220">
        <f t="shared" si="39"/>
        <v>2.8351147826086955</v>
      </c>
    </row>
    <row r="195" spans="1:11" x14ac:dyDescent="0.25">
      <c r="A195" s="88"/>
      <c r="B195" s="101" t="s">
        <v>166</v>
      </c>
      <c r="C195" s="24"/>
      <c r="D195" s="24"/>
      <c r="E195" s="60"/>
      <c r="F195" s="13"/>
      <c r="G195" s="13"/>
      <c r="H195" s="5">
        <f t="shared" si="37"/>
        <v>5.4573913043478264</v>
      </c>
      <c r="I195" s="202">
        <v>6.2759999999999998</v>
      </c>
      <c r="J195" s="223">
        <f t="shared" si="38"/>
        <v>1.0389999999999999</v>
      </c>
      <c r="K195" s="220">
        <f t="shared" si="39"/>
        <v>5.6702295652173911</v>
      </c>
    </row>
    <row r="196" spans="1:11" x14ac:dyDescent="0.25">
      <c r="A196" s="88"/>
      <c r="B196" s="102" t="s">
        <v>609</v>
      </c>
      <c r="C196" s="24"/>
      <c r="D196" s="24"/>
      <c r="E196" s="93">
        <v>1219</v>
      </c>
      <c r="F196" s="103"/>
      <c r="G196" s="9"/>
      <c r="H196" s="5">
        <f t="shared" si="37"/>
        <v>306.52347826086958</v>
      </c>
      <c r="I196" s="202">
        <v>352.50200000000001</v>
      </c>
      <c r="J196" s="223">
        <f t="shared" si="38"/>
        <v>1.0389999999999999</v>
      </c>
      <c r="K196" s="220">
        <f t="shared" si="39"/>
        <v>318.47789391304349</v>
      </c>
    </row>
    <row r="197" spans="1:11" x14ac:dyDescent="0.25">
      <c r="A197" s="88"/>
      <c r="B197" s="98"/>
      <c r="C197" s="24"/>
      <c r="D197" s="24"/>
      <c r="E197" s="19"/>
      <c r="F197" s="103"/>
      <c r="G197" s="9"/>
      <c r="H197" s="214"/>
    </row>
    <row r="198" spans="1:11" x14ac:dyDescent="0.25">
      <c r="A198" s="88"/>
      <c r="B198" s="99" t="s">
        <v>167</v>
      </c>
      <c r="C198" s="24"/>
      <c r="D198" s="24"/>
      <c r="E198" s="93">
        <v>203</v>
      </c>
      <c r="F198" s="12"/>
      <c r="G198" s="11"/>
      <c r="H198" s="214"/>
    </row>
    <row r="199" spans="1:11" x14ac:dyDescent="0.25">
      <c r="A199" s="88"/>
      <c r="B199" s="101" t="s">
        <v>168</v>
      </c>
      <c r="C199" s="24"/>
      <c r="D199" s="24"/>
      <c r="E199" s="19"/>
      <c r="F199" s="12"/>
      <c r="G199" s="11"/>
      <c r="H199" s="5">
        <f t="shared" ref="H199:H220" si="40">I199*100/115</f>
        <v>184.34782608695653</v>
      </c>
      <c r="I199" s="202">
        <v>212</v>
      </c>
      <c r="J199" s="223">
        <f t="shared" ref="J199:J220" si="41">1.039</f>
        <v>1.0389999999999999</v>
      </c>
      <c r="K199" s="220">
        <f t="shared" ref="K199:K220" si="42">H199*J199</f>
        <v>191.53739130434781</v>
      </c>
    </row>
    <row r="200" spans="1:11" x14ac:dyDescent="0.25">
      <c r="A200" s="88"/>
      <c r="B200" s="101" t="s">
        <v>169</v>
      </c>
      <c r="C200" s="24"/>
      <c r="D200" s="24"/>
      <c r="E200" s="19"/>
      <c r="F200" s="12"/>
      <c r="G200" s="11"/>
      <c r="H200" s="5">
        <f t="shared" si="40"/>
        <v>184.34782608695653</v>
      </c>
      <c r="I200" s="202">
        <v>212</v>
      </c>
      <c r="J200" s="223">
        <f t="shared" si="41"/>
        <v>1.0389999999999999</v>
      </c>
      <c r="K200" s="220">
        <f t="shared" si="42"/>
        <v>191.53739130434781</v>
      </c>
    </row>
    <row r="201" spans="1:11" x14ac:dyDescent="0.25">
      <c r="A201" s="88"/>
      <c r="B201" s="101" t="s">
        <v>170</v>
      </c>
      <c r="C201" s="24"/>
      <c r="D201" s="24"/>
      <c r="E201" s="19"/>
      <c r="F201" s="12"/>
      <c r="G201" s="11"/>
      <c r="H201" s="5">
        <f t="shared" si="40"/>
        <v>184.34782608695653</v>
      </c>
      <c r="I201" s="202">
        <v>212</v>
      </c>
      <c r="J201" s="223">
        <f t="shared" si="41"/>
        <v>1.0389999999999999</v>
      </c>
      <c r="K201" s="220">
        <f t="shared" si="42"/>
        <v>191.53739130434781</v>
      </c>
    </row>
    <row r="202" spans="1:11" x14ac:dyDescent="0.25">
      <c r="A202" s="88"/>
      <c r="B202" s="101" t="s">
        <v>171</v>
      </c>
      <c r="C202" s="24"/>
      <c r="D202" s="24"/>
      <c r="E202" s="19">
        <v>24</v>
      </c>
      <c r="F202" s="12"/>
      <c r="G202" s="11"/>
      <c r="H202" s="5">
        <f t="shared" si="40"/>
        <v>184.34782608695653</v>
      </c>
      <c r="I202" s="202">
        <v>212</v>
      </c>
      <c r="J202" s="223">
        <f t="shared" si="41"/>
        <v>1.0389999999999999</v>
      </c>
      <c r="K202" s="220">
        <f t="shared" si="42"/>
        <v>191.53739130434781</v>
      </c>
    </row>
    <row r="203" spans="1:11" x14ac:dyDescent="0.25">
      <c r="A203" s="88"/>
      <c r="B203" s="101" t="s">
        <v>172</v>
      </c>
      <c r="C203" s="24"/>
      <c r="D203" s="24"/>
      <c r="E203" s="19"/>
      <c r="F203" s="104"/>
      <c r="G203" s="105"/>
      <c r="H203" s="5">
        <f t="shared" si="40"/>
        <v>184.34782608695653</v>
      </c>
      <c r="I203" s="202">
        <v>212</v>
      </c>
      <c r="J203" s="223">
        <f t="shared" si="41"/>
        <v>1.0389999999999999</v>
      </c>
      <c r="K203" s="220">
        <f t="shared" si="42"/>
        <v>191.53739130434781</v>
      </c>
    </row>
    <row r="204" spans="1:11" x14ac:dyDescent="0.25">
      <c r="A204" s="88"/>
      <c r="B204" s="101"/>
      <c r="C204" s="24"/>
      <c r="D204" s="24"/>
      <c r="E204" s="19"/>
      <c r="F204" s="12"/>
      <c r="G204" s="11"/>
      <c r="H204" s="5">
        <f t="shared" si="40"/>
        <v>0</v>
      </c>
      <c r="J204" s="223">
        <f t="shared" si="41"/>
        <v>1.0389999999999999</v>
      </c>
      <c r="K204" s="220">
        <f t="shared" si="42"/>
        <v>0</v>
      </c>
    </row>
    <row r="205" spans="1:11" x14ac:dyDescent="0.25">
      <c r="A205" s="88"/>
      <c r="B205" s="101" t="s">
        <v>173</v>
      </c>
      <c r="C205" s="24"/>
      <c r="D205" s="24"/>
      <c r="E205" s="19">
        <v>203</v>
      </c>
      <c r="F205" s="12"/>
      <c r="G205" s="11"/>
      <c r="H205" s="5">
        <f t="shared" si="40"/>
        <v>184.34782608695653</v>
      </c>
      <c r="I205" s="202">
        <v>212</v>
      </c>
      <c r="J205" s="223">
        <f t="shared" si="41"/>
        <v>1.0389999999999999</v>
      </c>
      <c r="K205" s="220">
        <f t="shared" si="42"/>
        <v>191.53739130434781</v>
      </c>
    </row>
    <row r="206" spans="1:11" x14ac:dyDescent="0.25">
      <c r="A206" s="88"/>
      <c r="B206" s="106"/>
      <c r="C206" s="24"/>
      <c r="D206" s="24"/>
      <c r="E206" s="60"/>
      <c r="F206" s="12"/>
      <c r="G206" s="11"/>
      <c r="H206" s="5">
        <f t="shared" si="40"/>
        <v>0</v>
      </c>
      <c r="J206" s="223">
        <f t="shared" si="41"/>
        <v>1.0389999999999999</v>
      </c>
      <c r="K206" s="220">
        <f t="shared" si="42"/>
        <v>0</v>
      </c>
    </row>
    <row r="207" spans="1:11" x14ac:dyDescent="0.25">
      <c r="A207" s="88" t="s">
        <v>135</v>
      </c>
      <c r="B207" s="19" t="s">
        <v>174</v>
      </c>
      <c r="C207" s="24"/>
      <c r="D207" s="24"/>
      <c r="E207" s="107">
        <v>2436.9559210526318</v>
      </c>
      <c r="F207" s="12"/>
      <c r="G207" s="11"/>
      <c r="H207" s="5">
        <f t="shared" si="40"/>
        <v>2216.5703421052635</v>
      </c>
      <c r="I207" s="202">
        <v>2549.055893421053</v>
      </c>
      <c r="J207" s="223">
        <f t="shared" si="41"/>
        <v>1.0389999999999999</v>
      </c>
      <c r="K207" s="220">
        <f t="shared" si="42"/>
        <v>2303.0165854473685</v>
      </c>
    </row>
    <row r="208" spans="1:11" x14ac:dyDescent="0.25">
      <c r="A208" s="88" t="s">
        <v>135</v>
      </c>
      <c r="B208" s="19" t="s">
        <v>175</v>
      </c>
      <c r="C208" s="24"/>
      <c r="D208" s="24"/>
      <c r="E208" s="107">
        <v>406.22035087719303</v>
      </c>
      <c r="F208" s="12"/>
      <c r="G208" s="11"/>
      <c r="H208" s="5">
        <f t="shared" si="40"/>
        <v>369.48390175438601</v>
      </c>
      <c r="I208" s="202">
        <v>424.9064870175439</v>
      </c>
      <c r="J208" s="223">
        <f t="shared" si="41"/>
        <v>1.0389999999999999</v>
      </c>
      <c r="K208" s="220">
        <f t="shared" si="42"/>
        <v>383.89377392280704</v>
      </c>
    </row>
    <row r="209" spans="1:11" x14ac:dyDescent="0.25">
      <c r="A209" s="88" t="s">
        <v>135</v>
      </c>
      <c r="B209" s="19" t="s">
        <v>176</v>
      </c>
      <c r="C209" s="24"/>
      <c r="D209" s="24"/>
      <c r="E209" s="107">
        <v>812.31864035087733</v>
      </c>
      <c r="F209" s="12"/>
      <c r="G209" s="11"/>
      <c r="H209" s="5">
        <f t="shared" si="40"/>
        <v>738.85678070175459</v>
      </c>
      <c r="I209" s="202">
        <v>849.68529780701772</v>
      </c>
      <c r="J209" s="223">
        <f t="shared" si="41"/>
        <v>1.0389999999999999</v>
      </c>
      <c r="K209" s="220">
        <f t="shared" si="42"/>
        <v>767.67219514912301</v>
      </c>
    </row>
    <row r="210" spans="1:11" x14ac:dyDescent="0.25">
      <c r="A210" s="88" t="s">
        <v>135</v>
      </c>
      <c r="B210" s="19" t="s">
        <v>177</v>
      </c>
      <c r="C210" s="24"/>
      <c r="D210" s="24"/>
      <c r="E210" s="107">
        <v>24.412280701754387</v>
      </c>
      <c r="F210" s="12"/>
      <c r="G210" s="11"/>
      <c r="H210" s="5">
        <f t="shared" si="40"/>
        <v>22.204561403508773</v>
      </c>
      <c r="I210" s="202">
        <v>25.535245614035087</v>
      </c>
      <c r="J210" s="223">
        <f t="shared" si="41"/>
        <v>1.0389999999999999</v>
      </c>
      <c r="K210" s="220">
        <f t="shared" si="42"/>
        <v>23.070539298245613</v>
      </c>
    </row>
    <row r="211" spans="1:11" x14ac:dyDescent="0.25">
      <c r="A211" s="88" t="s">
        <v>135</v>
      </c>
      <c r="B211" s="19" t="s">
        <v>178</v>
      </c>
      <c r="C211" s="24"/>
      <c r="D211" s="24"/>
      <c r="E211" s="107">
        <v>406.22035087719303</v>
      </c>
      <c r="F211" s="12"/>
      <c r="G211" s="11"/>
      <c r="H211" s="5">
        <f t="shared" si="40"/>
        <v>369.48390175438601</v>
      </c>
      <c r="I211" s="202">
        <v>424.9064870175439</v>
      </c>
      <c r="J211" s="223">
        <f t="shared" si="41"/>
        <v>1.0389999999999999</v>
      </c>
      <c r="K211" s="220">
        <f t="shared" si="42"/>
        <v>383.89377392280704</v>
      </c>
    </row>
    <row r="212" spans="1:11" x14ac:dyDescent="0.25">
      <c r="A212" s="88" t="s">
        <v>135</v>
      </c>
      <c r="B212" s="19" t="s">
        <v>179</v>
      </c>
      <c r="C212" s="24"/>
      <c r="D212" s="24"/>
      <c r="E212" s="107">
        <v>812.31864035087733</v>
      </c>
      <c r="F212" s="12"/>
      <c r="G212" s="11"/>
      <c r="H212" s="5">
        <f t="shared" si="40"/>
        <v>738.85678070175459</v>
      </c>
      <c r="I212" s="202">
        <v>849.68529780701772</v>
      </c>
      <c r="J212" s="223">
        <f t="shared" si="41"/>
        <v>1.0389999999999999</v>
      </c>
      <c r="K212" s="220">
        <f t="shared" si="42"/>
        <v>767.67219514912301</v>
      </c>
    </row>
    <row r="213" spans="1:11" x14ac:dyDescent="0.25">
      <c r="A213" s="88" t="s">
        <v>135</v>
      </c>
      <c r="B213" s="19" t="s">
        <v>180</v>
      </c>
      <c r="C213" s="24"/>
      <c r="D213" s="24"/>
      <c r="E213" s="107">
        <v>2.9719298245614043</v>
      </c>
      <c r="F213" s="12"/>
      <c r="G213" s="11"/>
      <c r="H213" s="5">
        <f t="shared" si="40"/>
        <v>2.703163996948895</v>
      </c>
      <c r="I213" s="202">
        <v>3.1086385964912289</v>
      </c>
      <c r="J213" s="223">
        <f t="shared" si="41"/>
        <v>1.0389999999999999</v>
      </c>
      <c r="K213" s="220">
        <f t="shared" si="42"/>
        <v>2.8085873928299017</v>
      </c>
    </row>
    <row r="214" spans="1:11" x14ac:dyDescent="0.25">
      <c r="A214" s="88"/>
      <c r="B214" s="19"/>
      <c r="C214" s="24"/>
      <c r="D214" s="24"/>
      <c r="E214" s="19"/>
      <c r="F214" s="12"/>
      <c r="G214" s="11"/>
      <c r="H214" s="5">
        <f t="shared" si="40"/>
        <v>0</v>
      </c>
      <c r="J214" s="223">
        <f t="shared" si="41"/>
        <v>1.0389999999999999</v>
      </c>
      <c r="K214" s="220">
        <f t="shared" si="42"/>
        <v>0</v>
      </c>
    </row>
    <row r="215" spans="1:11" x14ac:dyDescent="0.25">
      <c r="A215" s="88" t="s">
        <v>135</v>
      </c>
      <c r="B215" s="60" t="s">
        <v>181</v>
      </c>
      <c r="C215" s="24"/>
      <c r="D215" s="24"/>
      <c r="E215" s="60">
        <v>0</v>
      </c>
      <c r="F215" s="12"/>
      <c r="G215" s="11"/>
      <c r="H215" s="5">
        <f t="shared" si="40"/>
        <v>0</v>
      </c>
      <c r="J215" s="223">
        <f t="shared" si="41"/>
        <v>1.0389999999999999</v>
      </c>
      <c r="K215" s="220">
        <f t="shared" si="42"/>
        <v>0</v>
      </c>
    </row>
    <row r="216" spans="1:11" x14ac:dyDescent="0.25">
      <c r="A216" s="88" t="s">
        <v>135</v>
      </c>
      <c r="B216" s="19" t="s">
        <v>182</v>
      </c>
      <c r="C216" s="24"/>
      <c r="D216" s="24"/>
      <c r="E216" s="95">
        <v>844.90903508771953</v>
      </c>
      <c r="F216" s="12"/>
      <c r="G216" s="11"/>
      <c r="H216" s="5">
        <f t="shared" si="40"/>
        <v>768.49987017543879</v>
      </c>
      <c r="I216" s="202">
        <v>883.77485070175464</v>
      </c>
      <c r="J216" s="223">
        <f t="shared" si="41"/>
        <v>1.0389999999999999</v>
      </c>
      <c r="K216" s="220">
        <f t="shared" si="42"/>
        <v>798.47136511228086</v>
      </c>
    </row>
    <row r="217" spans="1:11" x14ac:dyDescent="0.25">
      <c r="A217" s="88" t="s">
        <v>135</v>
      </c>
      <c r="B217" s="19" t="s">
        <v>183</v>
      </c>
      <c r="C217" s="24"/>
      <c r="D217" s="24"/>
      <c r="E217" s="95">
        <v>844.90903508771953</v>
      </c>
      <c r="F217" s="12"/>
      <c r="G217" s="11"/>
      <c r="H217" s="5">
        <f t="shared" si="40"/>
        <v>768.49987017543879</v>
      </c>
      <c r="I217" s="202">
        <v>883.77485070175464</v>
      </c>
      <c r="J217" s="223">
        <f t="shared" si="41"/>
        <v>1.0389999999999999</v>
      </c>
      <c r="K217" s="220">
        <f t="shared" si="42"/>
        <v>798.47136511228086</v>
      </c>
    </row>
    <row r="218" spans="1:11" x14ac:dyDescent="0.25">
      <c r="A218" s="88" t="s">
        <v>135</v>
      </c>
      <c r="B218" s="19" t="s">
        <v>184</v>
      </c>
      <c r="C218" s="24"/>
      <c r="D218" s="24"/>
      <c r="E218" s="95">
        <v>3.2956578947368418</v>
      </c>
      <c r="F218" s="12"/>
      <c r="G218" s="11"/>
      <c r="H218" s="5">
        <f t="shared" si="40"/>
        <v>2.9976157894736839</v>
      </c>
      <c r="I218" s="202">
        <v>3.4472581578947366</v>
      </c>
      <c r="J218" s="223">
        <f t="shared" si="41"/>
        <v>1.0389999999999999</v>
      </c>
      <c r="K218" s="220">
        <f t="shared" si="42"/>
        <v>3.1145228052631575</v>
      </c>
    </row>
    <row r="219" spans="1:11" x14ac:dyDescent="0.25">
      <c r="A219" s="88" t="s">
        <v>135</v>
      </c>
      <c r="B219" s="53" t="s">
        <v>185</v>
      </c>
      <c r="C219" s="24"/>
      <c r="D219" s="24"/>
      <c r="E219" s="108">
        <v>503.74741228070189</v>
      </c>
      <c r="F219" s="12"/>
      <c r="G219" s="11"/>
      <c r="H219" s="5">
        <f t="shared" si="40"/>
        <v>458.19112456140363</v>
      </c>
      <c r="I219" s="202">
        <v>526.91979324561419</v>
      </c>
      <c r="J219" s="223">
        <f t="shared" si="41"/>
        <v>1.0389999999999999</v>
      </c>
      <c r="K219" s="220">
        <f t="shared" si="42"/>
        <v>476.06057841929834</v>
      </c>
    </row>
    <row r="220" spans="1:11" x14ac:dyDescent="0.25">
      <c r="A220" s="88" t="s">
        <v>135</v>
      </c>
      <c r="B220" s="53" t="s">
        <v>186</v>
      </c>
      <c r="C220" s="24"/>
      <c r="D220" s="24"/>
      <c r="E220" s="108">
        <v>13.426754385964914</v>
      </c>
      <c r="F220" s="12"/>
      <c r="G220" s="11"/>
      <c r="H220" s="5">
        <f t="shared" si="40"/>
        <v>12.212508771929826</v>
      </c>
      <c r="I220" s="202">
        <v>14.0443850877193</v>
      </c>
      <c r="J220" s="223">
        <f t="shared" si="41"/>
        <v>1.0389999999999999</v>
      </c>
      <c r="K220" s="220">
        <f t="shared" si="42"/>
        <v>12.688796614035089</v>
      </c>
    </row>
    <row r="221" spans="1:11" x14ac:dyDescent="0.25">
      <c r="A221" s="88" t="s">
        <v>135</v>
      </c>
      <c r="B221" s="53" t="s">
        <v>187</v>
      </c>
      <c r="C221" s="24"/>
      <c r="D221" s="24"/>
      <c r="E221" s="108">
        <v>2.6853508771929833</v>
      </c>
      <c r="F221" s="12"/>
      <c r="G221" s="11"/>
      <c r="H221" s="213"/>
      <c r="I221" s="202" t="s">
        <v>188</v>
      </c>
    </row>
    <row r="222" spans="1:11" x14ac:dyDescent="0.25">
      <c r="A222" s="88" t="s">
        <v>135</v>
      </c>
      <c r="B222" s="53" t="s">
        <v>189</v>
      </c>
      <c r="C222" s="24"/>
      <c r="D222" s="24"/>
      <c r="E222" s="108">
        <v>4.7603947368421053</v>
      </c>
      <c r="F222" s="12"/>
      <c r="G222" s="11"/>
      <c r="H222" s="213"/>
      <c r="I222" s="202" t="s">
        <v>188</v>
      </c>
    </row>
    <row r="223" spans="1:11" x14ac:dyDescent="0.25">
      <c r="E223" s="21"/>
      <c r="F223" s="21"/>
      <c r="G223" s="22"/>
      <c r="H223" s="5"/>
    </row>
    <row r="224" spans="1:11" x14ac:dyDescent="0.25">
      <c r="A224" s="36" t="s">
        <v>190</v>
      </c>
      <c r="E224" s="21"/>
      <c r="F224" s="21"/>
      <c r="G224" s="22"/>
      <c r="H224" s="5"/>
    </row>
    <row r="225" spans="1:11" x14ac:dyDescent="0.25">
      <c r="A225" s="6"/>
      <c r="B225" s="37" t="s">
        <v>191</v>
      </c>
      <c r="C225" s="24"/>
      <c r="D225" s="24"/>
      <c r="E225" s="7" t="s">
        <v>6</v>
      </c>
      <c r="F225" s="7" t="s">
        <v>31</v>
      </c>
      <c r="G225" s="64" t="s">
        <v>92</v>
      </c>
      <c r="H225" s="212"/>
    </row>
    <row r="226" spans="1:11" x14ac:dyDescent="0.25">
      <c r="A226" s="6" t="s">
        <v>4</v>
      </c>
      <c r="B226" s="83" t="s">
        <v>5</v>
      </c>
      <c r="C226" s="24"/>
      <c r="D226" s="24"/>
      <c r="E226" s="12"/>
      <c r="F226" s="12"/>
      <c r="G226" s="11"/>
      <c r="H226" s="5"/>
    </row>
    <row r="227" spans="1:11" x14ac:dyDescent="0.25">
      <c r="A227" s="24"/>
      <c r="B227" s="109" t="s">
        <v>192</v>
      </c>
      <c r="C227" s="24"/>
      <c r="D227" s="24"/>
      <c r="E227" s="24"/>
      <c r="F227" s="12"/>
      <c r="G227" s="11"/>
      <c r="H227" s="5"/>
    </row>
    <row r="228" spans="1:11" x14ac:dyDescent="0.25">
      <c r="A228" s="24" t="s">
        <v>190</v>
      </c>
      <c r="B228" s="110" t="s">
        <v>193</v>
      </c>
      <c r="C228" s="24"/>
      <c r="D228" s="24"/>
      <c r="E228" s="107">
        <v>671.45978070175443</v>
      </c>
      <c r="F228" s="12"/>
      <c r="G228" s="11"/>
      <c r="H228" s="5">
        <f t="shared" ref="H228" si="43">I228*100/115</f>
        <v>610.695652173913</v>
      </c>
      <c r="I228" s="204">
        <v>702.3</v>
      </c>
      <c r="J228" s="223">
        <f>1.039</f>
        <v>1.0389999999999999</v>
      </c>
      <c r="K228" s="220">
        <f t="shared" ref="K228" si="44">H228*J228</f>
        <v>634.5127826086956</v>
      </c>
    </row>
    <row r="229" spans="1:11" x14ac:dyDescent="0.25">
      <c r="A229" s="24" t="s">
        <v>190</v>
      </c>
      <c r="B229" s="77"/>
      <c r="C229" s="24"/>
      <c r="D229" s="24"/>
      <c r="E229" s="24"/>
      <c r="F229" s="12"/>
      <c r="G229" s="11"/>
      <c r="H229" s="189"/>
      <c r="I229" s="204"/>
      <c r="J229" s="226"/>
    </row>
    <row r="230" spans="1:11" ht="45" x14ac:dyDescent="0.25">
      <c r="A230" s="24" t="s">
        <v>190</v>
      </c>
      <c r="B230" s="77" t="s">
        <v>194</v>
      </c>
      <c r="C230" s="24"/>
      <c r="D230" s="24"/>
      <c r="E230" s="77"/>
      <c r="F230" s="12"/>
      <c r="G230" s="11"/>
      <c r="H230" s="189"/>
      <c r="I230" s="204"/>
      <c r="J230" s="226"/>
    </row>
    <row r="231" spans="1:11" x14ac:dyDescent="0.25">
      <c r="A231" s="24" t="s">
        <v>190</v>
      </c>
      <c r="B231" s="77"/>
      <c r="C231" s="24"/>
      <c r="D231" s="24"/>
      <c r="E231" s="24"/>
      <c r="F231" s="12"/>
      <c r="G231" s="11"/>
      <c r="H231" s="189"/>
      <c r="I231" s="204"/>
      <c r="J231" s="226"/>
    </row>
    <row r="232" spans="1:11" x14ac:dyDescent="0.25">
      <c r="A232" s="24" t="s">
        <v>190</v>
      </c>
      <c r="B232" s="110" t="s">
        <v>195</v>
      </c>
      <c r="C232" s="24"/>
      <c r="D232" s="24"/>
      <c r="E232" s="107">
        <v>2944.8534210526318</v>
      </c>
      <c r="F232" s="12"/>
      <c r="G232" s="11"/>
      <c r="H232" s="5">
        <f t="shared" ref="H232:H275" si="45">I232*100/115</f>
        <v>2678.521739130435</v>
      </c>
      <c r="I232" s="204">
        <v>3080.3</v>
      </c>
      <c r="J232" s="223">
        <f t="shared" ref="J232:J275" si="46">1.039</f>
        <v>1.0389999999999999</v>
      </c>
      <c r="K232" s="220">
        <f t="shared" ref="K232:K275" si="47">H232*J232</f>
        <v>2782.9840869565219</v>
      </c>
    </row>
    <row r="233" spans="1:11" x14ac:dyDescent="0.25">
      <c r="A233" s="24" t="s">
        <v>190</v>
      </c>
      <c r="B233" s="110" t="s">
        <v>196</v>
      </c>
      <c r="C233" s="24"/>
      <c r="D233" s="24"/>
      <c r="E233" s="107">
        <v>2944.8534210526318</v>
      </c>
      <c r="F233" s="12"/>
      <c r="G233" s="11"/>
      <c r="H233" s="5">
        <f t="shared" si="45"/>
        <v>2678.521739130435</v>
      </c>
      <c r="I233" s="204">
        <v>3080.3</v>
      </c>
      <c r="J233" s="223">
        <f t="shared" si="46"/>
        <v>1.0389999999999999</v>
      </c>
      <c r="K233" s="220">
        <f t="shared" si="47"/>
        <v>2782.9840869565219</v>
      </c>
    </row>
    <row r="234" spans="1:11" x14ac:dyDescent="0.25">
      <c r="A234" s="24" t="s">
        <v>190</v>
      </c>
      <c r="B234" s="110" t="s">
        <v>197</v>
      </c>
      <c r="C234" s="24"/>
      <c r="D234" s="24"/>
      <c r="E234" s="107">
        <v>3926.4712280701756</v>
      </c>
      <c r="F234" s="12"/>
      <c r="G234" s="11"/>
      <c r="H234" s="5">
        <f t="shared" si="45"/>
        <v>3571.3913043478265</v>
      </c>
      <c r="I234" s="204">
        <v>4107.1000000000004</v>
      </c>
      <c r="J234" s="223">
        <f t="shared" si="46"/>
        <v>1.0389999999999999</v>
      </c>
      <c r="K234" s="220">
        <f t="shared" si="47"/>
        <v>3710.6755652173915</v>
      </c>
    </row>
    <row r="235" spans="1:11" x14ac:dyDescent="0.25">
      <c r="A235" s="24" t="s">
        <v>190</v>
      </c>
      <c r="B235" s="110" t="s">
        <v>198</v>
      </c>
      <c r="C235" s="24"/>
      <c r="D235" s="24"/>
      <c r="E235" s="107">
        <v>3926.4712280701756</v>
      </c>
      <c r="F235" s="12"/>
      <c r="G235" s="11"/>
      <c r="H235" s="5">
        <f t="shared" si="45"/>
        <v>3571.3913043478265</v>
      </c>
      <c r="I235" s="204">
        <v>4107.1000000000004</v>
      </c>
      <c r="J235" s="223">
        <f t="shared" si="46"/>
        <v>1.0389999999999999</v>
      </c>
      <c r="K235" s="220">
        <f t="shared" si="47"/>
        <v>3710.6755652173915</v>
      </c>
    </row>
    <row r="236" spans="1:11" x14ac:dyDescent="0.25">
      <c r="A236" s="24" t="s">
        <v>190</v>
      </c>
      <c r="B236" s="110" t="s">
        <v>199</v>
      </c>
      <c r="C236" s="24"/>
      <c r="D236" s="24"/>
      <c r="E236" s="107">
        <v>3926.4712280701756</v>
      </c>
      <c r="F236" s="12"/>
      <c r="G236" s="11"/>
      <c r="H236" s="5">
        <f t="shared" si="45"/>
        <v>3571.3913043478265</v>
      </c>
      <c r="I236" s="204">
        <v>4107.1000000000004</v>
      </c>
      <c r="J236" s="223">
        <f t="shared" si="46"/>
        <v>1.0389999999999999</v>
      </c>
      <c r="K236" s="220">
        <f t="shared" si="47"/>
        <v>3710.6755652173915</v>
      </c>
    </row>
    <row r="237" spans="1:11" x14ac:dyDescent="0.25">
      <c r="A237" s="24" t="s">
        <v>190</v>
      </c>
      <c r="B237" s="110" t="s">
        <v>200</v>
      </c>
      <c r="C237" s="24"/>
      <c r="D237" s="24"/>
      <c r="E237" s="107">
        <v>490.80890350877195</v>
      </c>
      <c r="F237" s="12"/>
      <c r="G237" s="11"/>
      <c r="H237" s="5">
        <f t="shared" si="45"/>
        <v>446.43478260869563</v>
      </c>
      <c r="I237" s="204">
        <v>513.4</v>
      </c>
      <c r="J237" s="223">
        <f t="shared" si="46"/>
        <v>1.0389999999999999</v>
      </c>
      <c r="K237" s="220">
        <f t="shared" si="47"/>
        <v>463.84573913043471</v>
      </c>
    </row>
    <row r="238" spans="1:11" x14ac:dyDescent="0.25">
      <c r="A238" s="24" t="s">
        <v>190</v>
      </c>
      <c r="B238" s="111" t="s">
        <v>201</v>
      </c>
      <c r="C238" s="24"/>
      <c r="D238" s="24"/>
      <c r="E238" s="107">
        <v>1767</v>
      </c>
      <c r="F238" s="12"/>
      <c r="G238" s="11"/>
      <c r="H238" s="5">
        <f t="shared" si="45"/>
        <v>1607.2173913043478</v>
      </c>
      <c r="I238" s="204">
        <v>1848.3</v>
      </c>
      <c r="J238" s="223">
        <f t="shared" si="46"/>
        <v>1.0389999999999999</v>
      </c>
      <c r="K238" s="220">
        <f t="shared" si="47"/>
        <v>1669.8988695652172</v>
      </c>
    </row>
    <row r="239" spans="1:11" x14ac:dyDescent="0.25">
      <c r="A239" s="24" t="s">
        <v>190</v>
      </c>
      <c r="B239" s="110" t="s">
        <v>202</v>
      </c>
      <c r="C239" s="24"/>
      <c r="D239" s="24"/>
      <c r="E239" s="107">
        <v>2748.5786842105258</v>
      </c>
      <c r="F239" s="12"/>
      <c r="G239" s="11"/>
      <c r="H239" s="5">
        <f t="shared" si="45"/>
        <v>2500</v>
      </c>
      <c r="I239" s="204">
        <v>2875</v>
      </c>
      <c r="J239" s="223">
        <f t="shared" si="46"/>
        <v>1.0389999999999999</v>
      </c>
      <c r="K239" s="220">
        <f t="shared" si="47"/>
        <v>2597.5</v>
      </c>
    </row>
    <row r="240" spans="1:11" x14ac:dyDescent="0.25">
      <c r="A240" s="24" t="s">
        <v>190</v>
      </c>
      <c r="B240" s="110" t="s">
        <v>203</v>
      </c>
      <c r="C240" s="24"/>
      <c r="D240" s="24"/>
      <c r="E240" s="107">
        <v>3926.4712280701756</v>
      </c>
      <c r="F240" s="12"/>
      <c r="G240" s="11"/>
      <c r="H240" s="5">
        <f t="shared" si="45"/>
        <v>3571.3913043478265</v>
      </c>
      <c r="I240" s="204">
        <v>4107.1000000000004</v>
      </c>
      <c r="J240" s="223">
        <f t="shared" si="46"/>
        <v>1.0389999999999999</v>
      </c>
      <c r="K240" s="220">
        <f t="shared" si="47"/>
        <v>3710.6755652173915</v>
      </c>
    </row>
    <row r="241" spans="1:11" x14ac:dyDescent="0.25">
      <c r="A241" s="24" t="s">
        <v>190</v>
      </c>
      <c r="B241" s="110" t="s">
        <v>204</v>
      </c>
      <c r="C241" s="24"/>
      <c r="D241" s="24"/>
      <c r="E241" s="107">
        <v>883.48043859649124</v>
      </c>
      <c r="F241" s="12"/>
      <c r="G241" s="11"/>
      <c r="H241" s="5">
        <f t="shared" si="45"/>
        <v>803.56521739130437</v>
      </c>
      <c r="I241" s="204">
        <v>924.1</v>
      </c>
      <c r="J241" s="223">
        <f t="shared" si="46"/>
        <v>1.0389999999999999</v>
      </c>
      <c r="K241" s="220">
        <f t="shared" si="47"/>
        <v>834.90426086956518</v>
      </c>
    </row>
    <row r="242" spans="1:11" x14ac:dyDescent="0.25">
      <c r="A242" s="24" t="s">
        <v>190</v>
      </c>
      <c r="B242" s="77"/>
      <c r="C242" s="24"/>
      <c r="D242" s="24"/>
      <c r="E242" s="24"/>
      <c r="F242" s="12"/>
      <c r="G242" s="11"/>
      <c r="H242" s="5">
        <f t="shared" si="45"/>
        <v>0</v>
      </c>
      <c r="I242" s="204"/>
      <c r="J242" s="223">
        <f t="shared" si="46"/>
        <v>1.0389999999999999</v>
      </c>
      <c r="K242" s="220">
        <f t="shared" si="47"/>
        <v>0</v>
      </c>
    </row>
    <row r="243" spans="1:11" x14ac:dyDescent="0.25">
      <c r="A243" s="24" t="s">
        <v>190</v>
      </c>
      <c r="B243" s="112" t="s">
        <v>205</v>
      </c>
      <c r="C243" s="24"/>
      <c r="D243" s="24"/>
      <c r="E243" s="24"/>
      <c r="F243" s="12"/>
      <c r="G243" s="11"/>
      <c r="H243" s="5">
        <f t="shared" si="45"/>
        <v>460.26086956521732</v>
      </c>
      <c r="I243" s="204">
        <v>529.29999999999995</v>
      </c>
      <c r="J243" s="223">
        <f t="shared" si="46"/>
        <v>1.0389999999999999</v>
      </c>
      <c r="K243" s="220">
        <f t="shared" si="47"/>
        <v>478.21104347826076</v>
      </c>
    </row>
    <row r="244" spans="1:11" ht="26.25" x14ac:dyDescent="0.25">
      <c r="A244" s="24" t="s">
        <v>190</v>
      </c>
      <c r="B244" s="113" t="s">
        <v>610</v>
      </c>
      <c r="C244" s="24"/>
      <c r="D244" s="24"/>
      <c r="E244" s="24"/>
      <c r="F244" s="12"/>
      <c r="G244" s="11"/>
      <c r="H244" s="5">
        <f t="shared" si="45"/>
        <v>230.12</v>
      </c>
      <c r="I244" s="204">
        <v>264.63799999999998</v>
      </c>
      <c r="J244" s="223">
        <f t="shared" si="46"/>
        <v>1.0389999999999999</v>
      </c>
      <c r="K244" s="220">
        <f t="shared" si="47"/>
        <v>239.09467999999998</v>
      </c>
    </row>
    <row r="245" spans="1:11" x14ac:dyDescent="0.25">
      <c r="A245" s="24" t="s">
        <v>190</v>
      </c>
      <c r="B245" s="114" t="s">
        <v>206</v>
      </c>
      <c r="C245" s="24"/>
      <c r="D245" s="24"/>
      <c r="E245" s="24"/>
      <c r="F245" s="12"/>
      <c r="G245" s="11"/>
      <c r="H245" s="5">
        <f t="shared" si="45"/>
        <v>460.24</v>
      </c>
      <c r="I245" s="204">
        <v>529.27599999999995</v>
      </c>
      <c r="J245" s="223">
        <f t="shared" si="46"/>
        <v>1.0389999999999999</v>
      </c>
      <c r="K245" s="220">
        <f t="shared" si="47"/>
        <v>478.18935999999997</v>
      </c>
    </row>
    <row r="246" spans="1:11" x14ac:dyDescent="0.25">
      <c r="A246" s="24" t="s">
        <v>190</v>
      </c>
      <c r="B246" s="114" t="s">
        <v>207</v>
      </c>
      <c r="C246" s="24"/>
      <c r="D246" s="24"/>
      <c r="E246" s="24"/>
      <c r="F246" s="12"/>
      <c r="G246" s="11"/>
      <c r="H246" s="5">
        <f t="shared" si="45"/>
        <v>567.56869565217391</v>
      </c>
      <c r="I246" s="204">
        <v>652.70399999999995</v>
      </c>
      <c r="J246" s="223">
        <f t="shared" si="46"/>
        <v>1.0389999999999999</v>
      </c>
      <c r="K246" s="220">
        <f t="shared" si="47"/>
        <v>589.70387478260864</v>
      </c>
    </row>
    <row r="247" spans="1:11" x14ac:dyDescent="0.25">
      <c r="A247" s="24" t="s">
        <v>190</v>
      </c>
      <c r="B247" s="114" t="s">
        <v>208</v>
      </c>
      <c r="C247" s="24"/>
      <c r="D247" s="24"/>
      <c r="E247" s="24"/>
      <c r="F247" s="12"/>
      <c r="G247" s="11"/>
      <c r="H247" s="5">
        <f t="shared" si="45"/>
        <v>764.03478260869565</v>
      </c>
      <c r="I247" s="204">
        <v>878.64</v>
      </c>
      <c r="J247" s="223">
        <f t="shared" si="46"/>
        <v>1.0389999999999999</v>
      </c>
      <c r="K247" s="220">
        <f t="shared" si="47"/>
        <v>793.83213913043471</v>
      </c>
    </row>
    <row r="248" spans="1:11" x14ac:dyDescent="0.25">
      <c r="A248" s="24" t="s">
        <v>190</v>
      </c>
      <c r="B248" s="114" t="s">
        <v>209</v>
      </c>
      <c r="C248" s="24"/>
      <c r="D248" s="24"/>
      <c r="E248" s="24"/>
      <c r="F248" s="12"/>
      <c r="G248" s="11"/>
      <c r="H248" s="5">
        <f t="shared" si="45"/>
        <v>876.82086956521744</v>
      </c>
      <c r="I248" s="204">
        <v>1008.3440000000001</v>
      </c>
      <c r="J248" s="223">
        <f t="shared" si="46"/>
        <v>1.0389999999999999</v>
      </c>
      <c r="K248" s="220">
        <f t="shared" si="47"/>
        <v>911.01688347826087</v>
      </c>
    </row>
    <row r="249" spans="1:11" x14ac:dyDescent="0.25">
      <c r="A249" s="24" t="s">
        <v>190</v>
      </c>
      <c r="B249" s="114"/>
      <c r="C249" s="24"/>
      <c r="D249" s="24"/>
      <c r="E249" s="24"/>
      <c r="F249" s="12"/>
      <c r="G249" s="11"/>
      <c r="H249" s="5">
        <f t="shared" si="45"/>
        <v>0</v>
      </c>
      <c r="I249" s="204"/>
      <c r="J249" s="223">
        <f t="shared" si="46"/>
        <v>1.0389999999999999</v>
      </c>
      <c r="K249" s="220">
        <f t="shared" si="47"/>
        <v>0</v>
      </c>
    </row>
    <row r="250" spans="1:11" x14ac:dyDescent="0.25">
      <c r="A250" s="24" t="s">
        <v>190</v>
      </c>
      <c r="B250" s="77"/>
      <c r="C250" s="24"/>
      <c r="D250" s="24"/>
      <c r="E250" s="24"/>
      <c r="F250" s="12"/>
      <c r="G250" s="11"/>
      <c r="H250" s="5">
        <f t="shared" si="45"/>
        <v>0</v>
      </c>
      <c r="I250" s="204"/>
      <c r="J250" s="223">
        <f t="shared" si="46"/>
        <v>1.0389999999999999</v>
      </c>
      <c r="K250" s="220">
        <f t="shared" si="47"/>
        <v>0</v>
      </c>
    </row>
    <row r="251" spans="1:11" x14ac:dyDescent="0.25">
      <c r="A251" s="24" t="s">
        <v>190</v>
      </c>
      <c r="B251" s="115" t="s">
        <v>611</v>
      </c>
      <c r="C251" s="24"/>
      <c r="D251" s="24"/>
      <c r="E251" s="24"/>
      <c r="F251" s="12"/>
      <c r="G251" s="11"/>
      <c r="H251" s="5">
        <f t="shared" si="45"/>
        <v>941.73913043478262</v>
      </c>
      <c r="I251" s="204">
        <v>1083</v>
      </c>
      <c r="J251" s="223">
        <f t="shared" si="46"/>
        <v>1.0389999999999999</v>
      </c>
      <c r="K251" s="220">
        <f t="shared" si="47"/>
        <v>978.46695652173912</v>
      </c>
    </row>
    <row r="252" spans="1:11" x14ac:dyDescent="0.25">
      <c r="A252" s="24" t="s">
        <v>190</v>
      </c>
      <c r="B252" s="114" t="s">
        <v>210</v>
      </c>
      <c r="C252" s="24"/>
      <c r="D252" s="24"/>
      <c r="E252" s="24"/>
      <c r="F252" s="12"/>
      <c r="G252" s="11"/>
      <c r="H252" s="5">
        <f t="shared" si="45"/>
        <v>155.65217391304347</v>
      </c>
      <c r="I252" s="204">
        <v>179</v>
      </c>
      <c r="J252" s="223">
        <f t="shared" si="46"/>
        <v>1.0389999999999999</v>
      </c>
      <c r="K252" s="220">
        <f t="shared" si="47"/>
        <v>161.72260869565216</v>
      </c>
    </row>
    <row r="253" spans="1:11" x14ac:dyDescent="0.25">
      <c r="A253" s="24" t="s">
        <v>190</v>
      </c>
      <c r="B253" s="114" t="s">
        <v>211</v>
      </c>
      <c r="C253" s="24"/>
      <c r="D253" s="24"/>
      <c r="E253" s="24"/>
      <c r="F253" s="12"/>
      <c r="G253" s="11"/>
      <c r="H253" s="5">
        <f t="shared" si="45"/>
        <v>467.82608695652175</v>
      </c>
      <c r="I253" s="204">
        <v>538</v>
      </c>
      <c r="J253" s="223">
        <f t="shared" si="46"/>
        <v>1.0389999999999999</v>
      </c>
      <c r="K253" s="220">
        <f t="shared" si="47"/>
        <v>486.07130434782607</v>
      </c>
    </row>
    <row r="254" spans="1:11" x14ac:dyDescent="0.25">
      <c r="A254" s="24" t="s">
        <v>190</v>
      </c>
      <c r="B254" s="77"/>
      <c r="C254" s="24"/>
      <c r="D254" s="24"/>
      <c r="E254" s="24"/>
      <c r="F254" s="12"/>
      <c r="G254" s="11"/>
      <c r="H254" s="5">
        <f t="shared" si="45"/>
        <v>0</v>
      </c>
      <c r="I254" s="204"/>
      <c r="J254" s="223">
        <f t="shared" si="46"/>
        <v>1.0389999999999999</v>
      </c>
      <c r="K254" s="220">
        <f t="shared" si="47"/>
        <v>0</v>
      </c>
    </row>
    <row r="255" spans="1:11" x14ac:dyDescent="0.25">
      <c r="A255" s="24" t="s">
        <v>190</v>
      </c>
      <c r="B255" s="116" t="s">
        <v>212</v>
      </c>
      <c r="C255" s="24"/>
      <c r="D255" s="24"/>
      <c r="E255" s="24"/>
      <c r="F255" s="12"/>
      <c r="G255" s="11"/>
      <c r="H255" s="5">
        <f t="shared" si="45"/>
        <v>0</v>
      </c>
      <c r="I255" s="204"/>
      <c r="J255" s="223">
        <f t="shared" si="46"/>
        <v>1.0389999999999999</v>
      </c>
      <c r="K255" s="220">
        <f t="shared" si="47"/>
        <v>0</v>
      </c>
    </row>
    <row r="256" spans="1:11" x14ac:dyDescent="0.25">
      <c r="A256" s="24" t="s">
        <v>190</v>
      </c>
      <c r="B256" s="114" t="s">
        <v>213</v>
      </c>
      <c r="C256" s="24"/>
      <c r="D256" s="24"/>
      <c r="E256" s="24"/>
      <c r="F256" s="12"/>
      <c r="G256" s="11"/>
      <c r="H256" s="5">
        <f t="shared" si="45"/>
        <v>8444.4034782608705</v>
      </c>
      <c r="I256" s="204">
        <v>9711.0640000000003</v>
      </c>
      <c r="J256" s="223">
        <f t="shared" si="46"/>
        <v>1.0389999999999999</v>
      </c>
      <c r="K256" s="220">
        <f t="shared" si="47"/>
        <v>8773.7352139130435</v>
      </c>
    </row>
    <row r="257" spans="1:11" x14ac:dyDescent="0.25">
      <c r="A257" s="24" t="s">
        <v>190</v>
      </c>
      <c r="B257" s="114" t="s">
        <v>214</v>
      </c>
      <c r="C257" s="24"/>
      <c r="D257" s="24"/>
      <c r="E257" s="24"/>
      <c r="F257" s="12"/>
      <c r="G257" s="11"/>
      <c r="H257" s="5">
        <f t="shared" si="45"/>
        <v>1083.5650434782608</v>
      </c>
      <c r="I257" s="204">
        <v>1246.0998</v>
      </c>
      <c r="J257" s="223">
        <f t="shared" si="46"/>
        <v>1.0389999999999999</v>
      </c>
      <c r="K257" s="220">
        <f t="shared" si="47"/>
        <v>1125.824080173913</v>
      </c>
    </row>
    <row r="258" spans="1:11" x14ac:dyDescent="0.25">
      <c r="A258" s="24" t="s">
        <v>190</v>
      </c>
      <c r="B258" s="117" t="s">
        <v>612</v>
      </c>
      <c r="C258" s="24"/>
      <c r="D258" s="24"/>
      <c r="E258" s="24"/>
      <c r="F258" s="12"/>
      <c r="G258" s="11"/>
      <c r="H258" s="5">
        <f t="shared" si="45"/>
        <v>1083.5650434782608</v>
      </c>
      <c r="I258" s="204">
        <v>1246.0998</v>
      </c>
      <c r="J258" s="223">
        <f t="shared" si="46"/>
        <v>1.0389999999999999</v>
      </c>
      <c r="K258" s="220">
        <f t="shared" si="47"/>
        <v>1125.824080173913</v>
      </c>
    </row>
    <row r="259" spans="1:11" x14ac:dyDescent="0.25">
      <c r="A259" s="24" t="s">
        <v>190</v>
      </c>
      <c r="B259" s="77"/>
      <c r="C259" s="24"/>
      <c r="D259" s="24"/>
      <c r="E259" s="24"/>
      <c r="F259" s="12"/>
      <c r="G259" s="11"/>
      <c r="H259" s="5">
        <f t="shared" si="45"/>
        <v>0</v>
      </c>
      <c r="I259" s="204"/>
      <c r="J259" s="223">
        <f t="shared" si="46"/>
        <v>1.0389999999999999</v>
      </c>
      <c r="K259" s="220">
        <f t="shared" si="47"/>
        <v>0</v>
      </c>
    </row>
    <row r="260" spans="1:11" x14ac:dyDescent="0.25">
      <c r="A260" s="24" t="s">
        <v>190</v>
      </c>
      <c r="B260" s="116" t="s">
        <v>101</v>
      </c>
      <c r="C260" s="24"/>
      <c r="D260" s="24"/>
      <c r="E260" s="24"/>
      <c r="F260" s="12"/>
      <c r="G260" s="11"/>
      <c r="H260" s="5">
        <f t="shared" si="45"/>
        <v>0</v>
      </c>
      <c r="I260" s="204"/>
      <c r="J260" s="223">
        <f t="shared" si="46"/>
        <v>1.0389999999999999</v>
      </c>
      <c r="K260" s="220">
        <f t="shared" si="47"/>
        <v>0</v>
      </c>
    </row>
    <row r="261" spans="1:11" x14ac:dyDescent="0.25">
      <c r="A261" s="24" t="s">
        <v>190</v>
      </c>
      <c r="B261" s="114" t="s">
        <v>215</v>
      </c>
      <c r="C261" s="24"/>
      <c r="D261" s="24"/>
      <c r="E261" s="24"/>
      <c r="F261" s="12"/>
      <c r="G261" s="11"/>
      <c r="H261" s="5">
        <f t="shared" si="45"/>
        <v>1350.7043478260869</v>
      </c>
      <c r="I261" s="204">
        <v>1553.31</v>
      </c>
      <c r="J261" s="223">
        <f t="shared" si="46"/>
        <v>1.0389999999999999</v>
      </c>
      <c r="K261" s="220">
        <f t="shared" si="47"/>
        <v>1403.3818173913041</v>
      </c>
    </row>
    <row r="262" spans="1:11" x14ac:dyDescent="0.25">
      <c r="A262" s="24" t="s">
        <v>190</v>
      </c>
      <c r="B262" s="77"/>
      <c r="C262" s="24"/>
      <c r="D262" s="24"/>
      <c r="E262" s="24"/>
      <c r="F262" s="12"/>
      <c r="G262" s="11"/>
      <c r="H262" s="5">
        <f t="shared" si="45"/>
        <v>0</v>
      </c>
      <c r="I262" s="204"/>
      <c r="J262" s="223">
        <f t="shared" si="46"/>
        <v>1.0389999999999999</v>
      </c>
      <c r="K262" s="220">
        <f t="shared" si="47"/>
        <v>0</v>
      </c>
    </row>
    <row r="263" spans="1:11" x14ac:dyDescent="0.25">
      <c r="A263" s="24" t="s">
        <v>190</v>
      </c>
      <c r="B263" s="116" t="s">
        <v>216</v>
      </c>
      <c r="C263" s="24"/>
      <c r="D263" s="24"/>
      <c r="E263" s="24"/>
      <c r="F263" s="12"/>
      <c r="G263" s="11"/>
      <c r="H263" s="5">
        <f t="shared" si="45"/>
        <v>0</v>
      </c>
      <c r="I263" s="204"/>
      <c r="J263" s="223">
        <f t="shared" si="46"/>
        <v>1.0389999999999999</v>
      </c>
      <c r="K263" s="220">
        <f t="shared" si="47"/>
        <v>0</v>
      </c>
    </row>
    <row r="264" spans="1:11" x14ac:dyDescent="0.25">
      <c r="A264" s="24" t="s">
        <v>190</v>
      </c>
      <c r="B264" s="114" t="s">
        <v>217</v>
      </c>
      <c r="C264" s="24"/>
      <c r="D264" s="24"/>
      <c r="E264" s="24"/>
      <c r="F264" s="12"/>
      <c r="G264" s="11"/>
      <c r="H264" s="5">
        <f t="shared" si="45"/>
        <v>460.24</v>
      </c>
      <c r="I264" s="204">
        <v>529.27599999999995</v>
      </c>
      <c r="J264" s="223">
        <f t="shared" si="46"/>
        <v>1.0389999999999999</v>
      </c>
      <c r="K264" s="220">
        <f t="shared" si="47"/>
        <v>478.18935999999997</v>
      </c>
    </row>
    <row r="265" spans="1:11" x14ac:dyDescent="0.25">
      <c r="A265" s="24" t="s">
        <v>190</v>
      </c>
      <c r="B265" s="114" t="s">
        <v>218</v>
      </c>
      <c r="C265" s="24"/>
      <c r="D265" s="24"/>
      <c r="E265" s="24"/>
      <c r="F265" s="12"/>
      <c r="G265" s="11"/>
      <c r="H265" s="5">
        <f t="shared" si="45"/>
        <v>809.5130434782609</v>
      </c>
      <c r="I265" s="204">
        <v>930.94</v>
      </c>
      <c r="J265" s="223">
        <f t="shared" si="46"/>
        <v>1.0389999999999999</v>
      </c>
      <c r="K265" s="220">
        <f t="shared" si="47"/>
        <v>841.08405217391305</v>
      </c>
    </row>
    <row r="266" spans="1:11" x14ac:dyDescent="0.25">
      <c r="A266" s="24" t="s">
        <v>190</v>
      </c>
      <c r="B266" s="77"/>
      <c r="C266" s="24"/>
      <c r="D266" s="24"/>
      <c r="E266" s="24"/>
      <c r="F266" s="12"/>
      <c r="G266" s="11"/>
      <c r="H266" s="5">
        <f t="shared" si="45"/>
        <v>0</v>
      </c>
      <c r="I266" s="204">
        <v>0</v>
      </c>
      <c r="J266" s="223">
        <f t="shared" si="46"/>
        <v>1.0389999999999999</v>
      </c>
      <c r="K266" s="220">
        <f t="shared" si="47"/>
        <v>0</v>
      </c>
    </row>
    <row r="267" spans="1:11" x14ac:dyDescent="0.25">
      <c r="A267" s="24" t="s">
        <v>190</v>
      </c>
      <c r="B267" s="116" t="s">
        <v>219</v>
      </c>
      <c r="C267" s="24"/>
      <c r="D267" s="24"/>
      <c r="E267" s="24"/>
      <c r="F267" s="12"/>
      <c r="G267" s="11"/>
      <c r="H267" s="5">
        <f t="shared" si="45"/>
        <v>0</v>
      </c>
      <c r="I267" s="204">
        <v>0</v>
      </c>
      <c r="J267" s="223">
        <f t="shared" si="46"/>
        <v>1.0389999999999999</v>
      </c>
      <c r="K267" s="220">
        <f t="shared" si="47"/>
        <v>0</v>
      </c>
    </row>
    <row r="268" spans="1:11" x14ac:dyDescent="0.25">
      <c r="A268" s="24" t="s">
        <v>190</v>
      </c>
      <c r="B268" s="114" t="s">
        <v>220</v>
      </c>
      <c r="C268" s="24"/>
      <c r="D268" s="24"/>
      <c r="E268" s="24"/>
      <c r="F268" s="12"/>
      <c r="G268" s="11"/>
      <c r="H268" s="5">
        <f t="shared" si="45"/>
        <v>352.00173913043483</v>
      </c>
      <c r="I268" s="204">
        <v>404.80200000000002</v>
      </c>
      <c r="J268" s="223">
        <f t="shared" si="46"/>
        <v>1.0389999999999999</v>
      </c>
      <c r="K268" s="220">
        <f t="shared" si="47"/>
        <v>365.72980695652177</v>
      </c>
    </row>
    <row r="269" spans="1:11" x14ac:dyDescent="0.25">
      <c r="A269" s="24" t="s">
        <v>190</v>
      </c>
      <c r="B269" s="114" t="s">
        <v>218</v>
      </c>
      <c r="C269" s="24"/>
      <c r="D269" s="24"/>
      <c r="E269" s="24"/>
      <c r="F269" s="12"/>
      <c r="G269" s="11"/>
      <c r="H269" s="5">
        <f t="shared" si="45"/>
        <v>352.00173913043483</v>
      </c>
      <c r="I269" s="204">
        <v>404.80200000000002</v>
      </c>
      <c r="J269" s="223">
        <f t="shared" si="46"/>
        <v>1.0389999999999999</v>
      </c>
      <c r="K269" s="220">
        <f t="shared" si="47"/>
        <v>365.72980695652177</v>
      </c>
    </row>
    <row r="270" spans="1:11" x14ac:dyDescent="0.25">
      <c r="A270" s="24" t="s">
        <v>190</v>
      </c>
      <c r="B270" s="114" t="s">
        <v>221</v>
      </c>
      <c r="C270" s="24"/>
      <c r="D270" s="24"/>
      <c r="E270" s="24"/>
      <c r="F270" s="12"/>
      <c r="G270" s="11"/>
      <c r="H270" s="5">
        <f t="shared" si="45"/>
        <v>764.03478260869565</v>
      </c>
      <c r="I270" s="204">
        <v>878.64</v>
      </c>
      <c r="J270" s="223">
        <f t="shared" si="46"/>
        <v>1.0389999999999999</v>
      </c>
      <c r="K270" s="220">
        <f t="shared" si="47"/>
        <v>793.83213913043471</v>
      </c>
    </row>
    <row r="271" spans="1:11" x14ac:dyDescent="0.25">
      <c r="A271" s="24" t="s">
        <v>190</v>
      </c>
      <c r="B271" s="77"/>
      <c r="C271" s="24"/>
      <c r="D271" s="24"/>
      <c r="E271" s="24"/>
      <c r="F271" s="12"/>
      <c r="G271" s="11"/>
      <c r="H271" s="5">
        <f t="shared" si="45"/>
        <v>0</v>
      </c>
      <c r="I271" s="204">
        <v>0</v>
      </c>
      <c r="J271" s="223">
        <f t="shared" si="46"/>
        <v>1.0389999999999999</v>
      </c>
      <c r="K271" s="220">
        <f t="shared" si="47"/>
        <v>0</v>
      </c>
    </row>
    <row r="272" spans="1:11" x14ac:dyDescent="0.25">
      <c r="A272" s="24" t="s">
        <v>190</v>
      </c>
      <c r="B272" s="114" t="s">
        <v>613</v>
      </c>
      <c r="C272" s="24"/>
      <c r="D272" s="24"/>
      <c r="E272" s="24"/>
      <c r="F272" s="12"/>
      <c r="G272" s="11"/>
      <c r="H272" s="5">
        <f t="shared" si="45"/>
        <v>136.43478260869566</v>
      </c>
      <c r="I272" s="204">
        <v>156.9</v>
      </c>
      <c r="J272" s="223">
        <f t="shared" si="46"/>
        <v>1.0389999999999999</v>
      </c>
      <c r="K272" s="220">
        <f t="shared" si="47"/>
        <v>141.75573913043479</v>
      </c>
    </row>
    <row r="273" spans="1:11" x14ac:dyDescent="0.25">
      <c r="A273" s="24" t="s">
        <v>190</v>
      </c>
      <c r="B273" s="77"/>
      <c r="C273" s="24"/>
      <c r="D273" s="24"/>
      <c r="E273" s="24"/>
      <c r="F273" s="12"/>
      <c r="G273" s="11"/>
      <c r="H273" s="5">
        <f t="shared" si="45"/>
        <v>0</v>
      </c>
      <c r="I273" s="204">
        <v>0</v>
      </c>
      <c r="J273" s="223">
        <f t="shared" si="46"/>
        <v>1.0389999999999999</v>
      </c>
      <c r="K273" s="220">
        <f t="shared" si="47"/>
        <v>0</v>
      </c>
    </row>
    <row r="274" spans="1:11" x14ac:dyDescent="0.25">
      <c r="A274" s="24" t="s">
        <v>190</v>
      </c>
      <c r="B274" s="114" t="s">
        <v>222</v>
      </c>
      <c r="C274" s="24"/>
      <c r="D274" s="24"/>
      <c r="E274" s="24"/>
      <c r="F274" s="12"/>
      <c r="G274" s="11"/>
      <c r="H274" s="5">
        <f t="shared" si="45"/>
        <v>39.111304347826092</v>
      </c>
      <c r="I274" s="204">
        <v>44.978000000000002</v>
      </c>
      <c r="J274" s="223">
        <f t="shared" si="46"/>
        <v>1.0389999999999999</v>
      </c>
      <c r="K274" s="220">
        <f t="shared" si="47"/>
        <v>40.636645217391305</v>
      </c>
    </row>
    <row r="275" spans="1:11" x14ac:dyDescent="0.25">
      <c r="A275" s="24" t="s">
        <v>190</v>
      </c>
      <c r="B275" s="114" t="s">
        <v>223</v>
      </c>
      <c r="C275" s="24"/>
      <c r="D275" s="24"/>
      <c r="E275" s="24"/>
      <c r="F275" s="12"/>
      <c r="G275" s="11"/>
      <c r="H275" s="5">
        <f t="shared" si="45"/>
        <v>180.09391304347827</v>
      </c>
      <c r="I275" s="204">
        <v>207.108</v>
      </c>
      <c r="J275" s="223">
        <f t="shared" si="46"/>
        <v>1.0389999999999999</v>
      </c>
      <c r="K275" s="220">
        <f t="shared" si="47"/>
        <v>187.11757565217391</v>
      </c>
    </row>
    <row r="276" spans="1:11" x14ac:dyDescent="0.25">
      <c r="A276" s="24" t="s">
        <v>190</v>
      </c>
      <c r="B276" s="77"/>
      <c r="C276" s="24"/>
      <c r="D276" s="24"/>
      <c r="E276" s="24"/>
      <c r="F276" s="12"/>
      <c r="G276" s="11"/>
      <c r="H276" s="189"/>
      <c r="I276" s="204"/>
      <c r="J276" s="226"/>
    </row>
    <row r="277" spans="1:11" x14ac:dyDescent="0.25">
      <c r="A277" s="24" t="s">
        <v>190</v>
      </c>
      <c r="B277" s="116" t="s">
        <v>159</v>
      </c>
      <c r="C277" s="24"/>
      <c r="D277" s="24"/>
      <c r="E277" s="24"/>
      <c r="F277" s="12"/>
      <c r="G277" s="11"/>
      <c r="H277" s="189"/>
      <c r="I277" s="204"/>
      <c r="J277" s="226"/>
    </row>
    <row r="278" spans="1:11" x14ac:dyDescent="0.25">
      <c r="A278" s="24" t="s">
        <v>190</v>
      </c>
      <c r="B278" s="118" t="s">
        <v>160</v>
      </c>
      <c r="C278" s="24"/>
      <c r="D278" s="24"/>
      <c r="E278" s="24"/>
      <c r="F278" s="12"/>
      <c r="G278" s="11"/>
      <c r="H278" s="189"/>
      <c r="I278" s="204"/>
      <c r="J278" s="226"/>
    </row>
    <row r="279" spans="1:11" x14ac:dyDescent="0.25">
      <c r="A279" s="24" t="s">
        <v>190</v>
      </c>
      <c r="B279" s="114" t="s">
        <v>161</v>
      </c>
      <c r="C279" s="24"/>
      <c r="D279" s="24"/>
      <c r="E279" s="24"/>
      <c r="F279" s="12"/>
      <c r="G279" s="11"/>
      <c r="H279" s="189"/>
      <c r="I279" s="204" t="s">
        <v>620</v>
      </c>
      <c r="J279" s="226"/>
    </row>
    <row r="280" spans="1:11" x14ac:dyDescent="0.25">
      <c r="A280" s="24" t="s">
        <v>190</v>
      </c>
      <c r="B280" s="114" t="s">
        <v>162</v>
      </c>
      <c r="C280" s="24"/>
      <c r="D280" s="24"/>
      <c r="E280" s="24"/>
      <c r="F280" s="12"/>
      <c r="G280" s="11"/>
      <c r="H280" s="189"/>
      <c r="I280" s="204" t="s">
        <v>620</v>
      </c>
      <c r="J280" s="226"/>
    </row>
    <row r="281" spans="1:11" x14ac:dyDescent="0.25">
      <c r="A281" s="24" t="s">
        <v>190</v>
      </c>
      <c r="B281" s="114" t="s">
        <v>224</v>
      </c>
      <c r="C281" s="24"/>
      <c r="D281" s="24"/>
      <c r="E281" s="24"/>
      <c r="F281" s="12"/>
      <c r="G281" s="11"/>
      <c r="H281" s="189"/>
      <c r="I281" s="204" t="s">
        <v>620</v>
      </c>
      <c r="J281" s="226"/>
    </row>
    <row r="282" spans="1:11" x14ac:dyDescent="0.25">
      <c r="A282" s="24" t="s">
        <v>190</v>
      </c>
      <c r="B282" s="114" t="s">
        <v>161</v>
      </c>
      <c r="C282" s="24"/>
      <c r="D282" s="24"/>
      <c r="E282" s="24"/>
      <c r="F282" s="12"/>
      <c r="G282" s="11"/>
      <c r="H282" s="189"/>
      <c r="I282" s="204" t="s">
        <v>620</v>
      </c>
      <c r="J282" s="226"/>
    </row>
    <row r="283" spans="1:11" x14ac:dyDescent="0.25">
      <c r="A283" s="24" t="s">
        <v>190</v>
      </c>
      <c r="B283" s="114" t="s">
        <v>162</v>
      </c>
      <c r="C283" s="24"/>
      <c r="D283" s="24"/>
      <c r="E283" s="24"/>
      <c r="F283" s="12"/>
      <c r="G283" s="11"/>
      <c r="H283" s="189"/>
      <c r="I283" s="204" t="s">
        <v>620</v>
      </c>
      <c r="J283" s="226"/>
    </row>
    <row r="284" spans="1:11" x14ac:dyDescent="0.25">
      <c r="A284" s="24" t="s">
        <v>190</v>
      </c>
      <c r="B284" s="101"/>
      <c r="C284" s="24"/>
      <c r="D284" s="24"/>
      <c r="E284" s="24"/>
      <c r="F284" s="12"/>
      <c r="G284" s="11"/>
      <c r="H284" s="189"/>
      <c r="I284" s="204"/>
      <c r="J284" s="226"/>
    </row>
    <row r="285" spans="1:11" x14ac:dyDescent="0.25">
      <c r="A285" s="24" t="s">
        <v>190</v>
      </c>
      <c r="B285" s="119" t="s">
        <v>225</v>
      </c>
      <c r="C285" s="24"/>
      <c r="D285" s="24"/>
      <c r="E285" s="24"/>
      <c r="F285" s="12"/>
      <c r="G285" s="11"/>
      <c r="H285" s="189"/>
      <c r="I285" s="204"/>
      <c r="J285" s="226"/>
    </row>
    <row r="286" spans="1:11" ht="38.25" x14ac:dyDescent="0.25">
      <c r="A286" s="24" t="s">
        <v>190</v>
      </c>
      <c r="B286" s="120" t="s">
        <v>226</v>
      </c>
      <c r="C286" s="24"/>
      <c r="D286" s="24"/>
      <c r="E286" s="24"/>
      <c r="F286" s="12"/>
      <c r="G286" s="11"/>
      <c r="H286" s="189"/>
      <c r="I286" s="204">
        <v>0</v>
      </c>
      <c r="J286" s="226"/>
    </row>
    <row r="287" spans="1:11" x14ac:dyDescent="0.25">
      <c r="A287" s="24" t="s">
        <v>190</v>
      </c>
      <c r="B287" s="120" t="s">
        <v>227</v>
      </c>
      <c r="C287" s="24"/>
      <c r="D287" s="24"/>
      <c r="E287" s="24"/>
      <c r="F287" s="12"/>
      <c r="G287" s="11"/>
      <c r="H287" s="5">
        <f t="shared" ref="H287:H292" si="48">I287*100/115</f>
        <v>633.04347826086962</v>
      </c>
      <c r="I287" s="204">
        <v>728</v>
      </c>
      <c r="J287" s="223">
        <f t="shared" ref="J287:J292" si="49">1.039</f>
        <v>1.0389999999999999</v>
      </c>
      <c r="K287" s="220">
        <f t="shared" ref="K287:K292" si="50">H287*J287</f>
        <v>657.73217391304354</v>
      </c>
    </row>
    <row r="288" spans="1:11" x14ac:dyDescent="0.25">
      <c r="A288" s="24" t="s">
        <v>190</v>
      </c>
      <c r="B288" s="120" t="s">
        <v>228</v>
      </c>
      <c r="C288" s="24"/>
      <c r="D288" s="24"/>
      <c r="E288" s="24"/>
      <c r="F288" s="12"/>
      <c r="G288" s="11"/>
      <c r="H288" s="5">
        <f t="shared" si="48"/>
        <v>2376.693913043478</v>
      </c>
      <c r="I288" s="204">
        <v>2733.1979999999999</v>
      </c>
      <c r="J288" s="223">
        <f t="shared" si="49"/>
        <v>1.0389999999999999</v>
      </c>
      <c r="K288" s="220">
        <f t="shared" si="50"/>
        <v>2469.3849756521736</v>
      </c>
    </row>
    <row r="289" spans="1:11" ht="43.5" customHeight="1" x14ac:dyDescent="0.25">
      <c r="A289" s="24" t="s">
        <v>190</v>
      </c>
      <c r="B289" s="120" t="s">
        <v>229</v>
      </c>
      <c r="C289" s="24"/>
      <c r="D289" s="24"/>
      <c r="E289" s="24"/>
      <c r="F289" s="12"/>
      <c r="G289" s="11"/>
      <c r="H289" s="5">
        <f t="shared" si="48"/>
        <v>253.7391304347826</v>
      </c>
      <c r="I289" s="204">
        <v>291.8</v>
      </c>
      <c r="J289" s="223">
        <f t="shared" si="49"/>
        <v>1.0389999999999999</v>
      </c>
      <c r="K289" s="220">
        <f t="shared" si="50"/>
        <v>263.63495652173907</v>
      </c>
    </row>
    <row r="290" spans="1:11" x14ac:dyDescent="0.25">
      <c r="A290" s="24" t="s">
        <v>190</v>
      </c>
      <c r="B290" s="120" t="s">
        <v>230</v>
      </c>
      <c r="C290" s="24"/>
      <c r="D290" s="24"/>
      <c r="E290" s="24"/>
      <c r="F290" s="12"/>
      <c r="G290" s="11"/>
      <c r="H290" s="5">
        <f t="shared" si="48"/>
        <v>633.04347826086962</v>
      </c>
      <c r="I290" s="204">
        <v>728</v>
      </c>
      <c r="J290" s="223">
        <f t="shared" si="49"/>
        <v>1.0389999999999999</v>
      </c>
      <c r="K290" s="220">
        <f t="shared" si="50"/>
        <v>657.73217391304354</v>
      </c>
    </row>
    <row r="291" spans="1:11" ht="25.5" x14ac:dyDescent="0.25">
      <c r="A291" s="24" t="s">
        <v>190</v>
      </c>
      <c r="B291" s="120" t="s">
        <v>231</v>
      </c>
      <c r="C291" s="24"/>
      <c r="D291" s="24"/>
      <c r="E291" s="24"/>
      <c r="F291" s="12"/>
      <c r="G291" s="11"/>
      <c r="H291" s="5">
        <f t="shared" si="48"/>
        <v>6317.826086956522</v>
      </c>
      <c r="I291" s="204">
        <v>7265.5</v>
      </c>
      <c r="J291" s="223">
        <f t="shared" si="49"/>
        <v>1.0389999999999999</v>
      </c>
      <c r="K291" s="220">
        <f t="shared" si="50"/>
        <v>6564.2213043478259</v>
      </c>
    </row>
    <row r="292" spans="1:11" x14ac:dyDescent="0.25">
      <c r="A292" s="24" t="s">
        <v>190</v>
      </c>
      <c r="B292" s="120" t="s">
        <v>101</v>
      </c>
      <c r="C292" s="24"/>
      <c r="D292" s="24"/>
      <c r="E292" s="24"/>
      <c r="F292" s="12"/>
      <c r="G292" s="11"/>
      <c r="H292" s="5">
        <f t="shared" si="48"/>
        <v>316.52173913043481</v>
      </c>
      <c r="I292" s="204">
        <v>364</v>
      </c>
      <c r="J292" s="223">
        <f t="shared" si="49"/>
        <v>1.0389999999999999</v>
      </c>
      <c r="K292" s="220">
        <f t="shared" si="50"/>
        <v>328.86608695652177</v>
      </c>
    </row>
    <row r="293" spans="1:11" x14ac:dyDescent="0.25">
      <c r="A293" s="24" t="s">
        <v>190</v>
      </c>
      <c r="B293" s="101"/>
      <c r="C293" s="24"/>
      <c r="D293" s="24"/>
      <c r="E293" s="24"/>
      <c r="F293" s="12"/>
      <c r="G293" s="11"/>
      <c r="H293" s="189"/>
      <c r="I293" s="204"/>
      <c r="J293" s="226"/>
    </row>
    <row r="294" spans="1:11" x14ac:dyDescent="0.25">
      <c r="A294" s="24" t="s">
        <v>190</v>
      </c>
      <c r="B294" s="121" t="s">
        <v>232</v>
      </c>
      <c r="C294" s="24"/>
      <c r="D294" s="24"/>
      <c r="E294" s="24"/>
      <c r="F294" s="12"/>
      <c r="G294" s="11"/>
      <c r="H294" s="189"/>
      <c r="I294" s="204"/>
      <c r="J294" s="226"/>
    </row>
    <row r="295" spans="1:11" x14ac:dyDescent="0.25">
      <c r="A295" s="24" t="s">
        <v>190</v>
      </c>
      <c r="B295" s="115" t="s">
        <v>233</v>
      </c>
      <c r="C295" s="24"/>
      <c r="D295" s="24"/>
      <c r="E295" s="24"/>
      <c r="F295" s="12"/>
      <c r="G295" s="11"/>
      <c r="H295" s="189"/>
      <c r="I295" s="204"/>
      <c r="J295" s="226"/>
    </row>
    <row r="296" spans="1:11" ht="38.25" x14ac:dyDescent="0.25">
      <c r="A296" s="24" t="s">
        <v>190</v>
      </c>
      <c r="B296" s="122" t="s">
        <v>234</v>
      </c>
      <c r="C296" s="24"/>
      <c r="D296" s="24"/>
      <c r="E296" s="24"/>
      <c r="F296" s="12"/>
      <c r="G296" s="11"/>
      <c r="H296" s="189"/>
      <c r="I296" s="204" t="s">
        <v>235</v>
      </c>
      <c r="J296" s="226"/>
    </row>
    <row r="297" spans="1:11" x14ac:dyDescent="0.25">
      <c r="A297" s="24" t="s">
        <v>190</v>
      </c>
      <c r="B297" s="115" t="s">
        <v>236</v>
      </c>
      <c r="C297" s="24"/>
      <c r="D297" s="24"/>
      <c r="E297" s="24"/>
      <c r="F297" s="12"/>
      <c r="G297" s="11"/>
      <c r="H297" s="189"/>
      <c r="I297" s="204"/>
      <c r="J297" s="226"/>
    </row>
    <row r="298" spans="1:11" x14ac:dyDescent="0.25">
      <c r="A298" s="24" t="s">
        <v>190</v>
      </c>
      <c r="B298" s="118" t="s">
        <v>237</v>
      </c>
      <c r="C298" s="24"/>
      <c r="D298" s="24"/>
      <c r="E298" s="24"/>
      <c r="F298" s="12"/>
      <c r="G298" s="11"/>
      <c r="H298" s="5">
        <f t="shared" ref="H298" si="51">I298*100/115</f>
        <v>764.03478260869565</v>
      </c>
      <c r="I298" s="204">
        <v>878.64</v>
      </c>
      <c r="J298" s="223">
        <f t="shared" ref="J298:J314" si="52">1.039</f>
        <v>1.0389999999999999</v>
      </c>
      <c r="K298" s="220">
        <f t="shared" ref="K298:K314" si="53">H298*J298</f>
        <v>793.83213913043471</v>
      </c>
    </row>
    <row r="299" spans="1:11" x14ac:dyDescent="0.25">
      <c r="A299" s="24" t="s">
        <v>190</v>
      </c>
      <c r="B299" s="101"/>
      <c r="C299" s="24"/>
      <c r="D299" s="24"/>
      <c r="E299" s="24"/>
      <c r="F299" s="12"/>
      <c r="G299" s="11"/>
      <c r="H299" s="189"/>
      <c r="I299" s="204">
        <v>0</v>
      </c>
      <c r="J299" s="223">
        <f t="shared" si="52"/>
        <v>1.0389999999999999</v>
      </c>
      <c r="K299" s="220">
        <f t="shared" si="53"/>
        <v>0</v>
      </c>
    </row>
    <row r="300" spans="1:11" x14ac:dyDescent="0.25">
      <c r="A300" s="24" t="s">
        <v>190</v>
      </c>
      <c r="B300" s="116" t="s">
        <v>238</v>
      </c>
      <c r="C300" s="24"/>
      <c r="D300" s="24"/>
      <c r="E300" s="24"/>
      <c r="F300" s="12"/>
      <c r="G300" s="11"/>
      <c r="H300" s="189"/>
      <c r="I300" s="204">
        <v>0</v>
      </c>
      <c r="J300" s="223">
        <f t="shared" si="52"/>
        <v>1.0389999999999999</v>
      </c>
      <c r="K300" s="220">
        <f t="shared" si="53"/>
        <v>0</v>
      </c>
    </row>
    <row r="301" spans="1:11" x14ac:dyDescent="0.25">
      <c r="A301" s="24" t="s">
        <v>190</v>
      </c>
      <c r="B301" s="118" t="s">
        <v>239</v>
      </c>
      <c r="C301" s="24"/>
      <c r="D301" s="24"/>
      <c r="E301" s="24"/>
      <c r="F301" s="12"/>
      <c r="G301" s="11"/>
      <c r="H301" s="5">
        <f t="shared" ref="H301:H313" si="54">I301*100/115</f>
        <v>297.42782608695649</v>
      </c>
      <c r="I301" s="204">
        <v>342.04199999999997</v>
      </c>
      <c r="J301" s="223">
        <f t="shared" si="52"/>
        <v>1.0389999999999999</v>
      </c>
      <c r="K301" s="220">
        <f t="shared" si="53"/>
        <v>309.02751130434774</v>
      </c>
    </row>
    <row r="302" spans="1:11" x14ac:dyDescent="0.25">
      <c r="A302" s="24" t="s">
        <v>190</v>
      </c>
      <c r="B302" s="118" t="s">
        <v>240</v>
      </c>
      <c r="C302" s="24"/>
      <c r="D302" s="24"/>
      <c r="E302" s="24"/>
      <c r="F302" s="12"/>
      <c r="G302" s="11"/>
      <c r="H302" s="5">
        <f t="shared" si="54"/>
        <v>764.03478260869565</v>
      </c>
      <c r="I302" s="204">
        <v>878.64</v>
      </c>
      <c r="J302" s="223">
        <f t="shared" si="52"/>
        <v>1.0389999999999999</v>
      </c>
      <c r="K302" s="220">
        <f t="shared" si="53"/>
        <v>793.83213913043471</v>
      </c>
    </row>
    <row r="303" spans="1:11" x14ac:dyDescent="0.25">
      <c r="A303" s="24" t="s">
        <v>190</v>
      </c>
      <c r="B303" s="118" t="s">
        <v>241</v>
      </c>
      <c r="C303" s="24"/>
      <c r="D303" s="24"/>
      <c r="E303" s="24"/>
      <c r="F303" s="12"/>
      <c r="G303" s="11"/>
      <c r="H303" s="5">
        <f t="shared" si="54"/>
        <v>181.91304347826087</v>
      </c>
      <c r="I303" s="204">
        <v>209.2</v>
      </c>
      <c r="J303" s="223">
        <f t="shared" si="52"/>
        <v>1.0389999999999999</v>
      </c>
      <c r="K303" s="220">
        <f t="shared" si="53"/>
        <v>189.00765217391304</v>
      </c>
    </row>
    <row r="304" spans="1:11" x14ac:dyDescent="0.25">
      <c r="A304" s="24" t="s">
        <v>190</v>
      </c>
      <c r="B304" s="118" t="s">
        <v>242</v>
      </c>
      <c r="C304" s="24"/>
      <c r="D304" s="24"/>
      <c r="E304" s="24"/>
      <c r="F304" s="12"/>
      <c r="G304" s="11"/>
      <c r="H304" s="5">
        <f t="shared" si="54"/>
        <v>460.24</v>
      </c>
      <c r="I304" s="204">
        <v>529.27599999999995</v>
      </c>
      <c r="J304" s="223">
        <f t="shared" si="52"/>
        <v>1.0389999999999999</v>
      </c>
      <c r="K304" s="220">
        <f t="shared" si="53"/>
        <v>478.18935999999997</v>
      </c>
    </row>
    <row r="305" spans="1:11" x14ac:dyDescent="0.25">
      <c r="A305" s="24" t="s">
        <v>190</v>
      </c>
      <c r="B305" s="118" t="s">
        <v>243</v>
      </c>
      <c r="C305" s="24"/>
      <c r="D305" s="24"/>
      <c r="E305" s="24"/>
      <c r="F305" s="12"/>
      <c r="G305" s="11"/>
      <c r="H305" s="5">
        <f t="shared" si="54"/>
        <v>189.18956521739133</v>
      </c>
      <c r="I305" s="204">
        <v>217.56800000000001</v>
      </c>
      <c r="J305" s="223">
        <f t="shared" si="52"/>
        <v>1.0389999999999999</v>
      </c>
      <c r="K305" s="220">
        <f t="shared" si="53"/>
        <v>196.56795826086957</v>
      </c>
    </row>
    <row r="306" spans="1:11" x14ac:dyDescent="0.25">
      <c r="A306" s="24" t="s">
        <v>190</v>
      </c>
      <c r="B306" s="118" t="s">
        <v>244</v>
      </c>
      <c r="C306" s="24"/>
      <c r="D306" s="24"/>
      <c r="E306" s="24"/>
      <c r="F306" s="12"/>
      <c r="G306" s="11"/>
      <c r="H306" s="5">
        <f t="shared" si="54"/>
        <v>352.00173913043483</v>
      </c>
      <c r="I306" s="204">
        <v>404.80200000000002</v>
      </c>
      <c r="J306" s="223">
        <f t="shared" si="52"/>
        <v>1.0389999999999999</v>
      </c>
      <c r="K306" s="220">
        <f t="shared" si="53"/>
        <v>365.72980695652177</v>
      </c>
    </row>
    <row r="307" spans="1:11" x14ac:dyDescent="0.25">
      <c r="A307" s="24" t="s">
        <v>190</v>
      </c>
      <c r="B307" s="118" t="s">
        <v>245</v>
      </c>
      <c r="C307" s="24"/>
      <c r="D307" s="24"/>
      <c r="E307" s="24"/>
      <c r="F307" s="12"/>
      <c r="G307" s="11"/>
      <c r="H307" s="5">
        <f t="shared" si="54"/>
        <v>1151.5095652173914</v>
      </c>
      <c r="I307" s="204">
        <v>1324.2360000000001</v>
      </c>
      <c r="J307" s="223">
        <f t="shared" si="52"/>
        <v>1.0389999999999999</v>
      </c>
      <c r="K307" s="220">
        <f t="shared" si="53"/>
        <v>1196.4184382608696</v>
      </c>
    </row>
    <row r="308" spans="1:11" x14ac:dyDescent="0.25">
      <c r="A308" s="24" t="s">
        <v>190</v>
      </c>
      <c r="B308" s="123" t="s">
        <v>246</v>
      </c>
      <c r="C308" s="24"/>
      <c r="D308" s="24"/>
      <c r="E308" s="24"/>
      <c r="F308" s="12"/>
      <c r="G308" s="11"/>
      <c r="H308" s="5">
        <f t="shared" si="54"/>
        <v>239.21565217391307</v>
      </c>
      <c r="I308" s="204">
        <v>275.09800000000001</v>
      </c>
      <c r="J308" s="223">
        <f t="shared" si="52"/>
        <v>1.0389999999999999</v>
      </c>
      <c r="K308" s="220">
        <f t="shared" si="53"/>
        <v>248.54506260869567</v>
      </c>
    </row>
    <row r="309" spans="1:11" x14ac:dyDescent="0.25">
      <c r="A309" s="24" t="s">
        <v>190</v>
      </c>
      <c r="B309" s="123" t="s">
        <v>247</v>
      </c>
      <c r="C309" s="24"/>
      <c r="D309" s="24"/>
      <c r="E309" s="24"/>
      <c r="F309" s="12"/>
      <c r="G309" s="11"/>
      <c r="H309" s="5">
        <f t="shared" si="54"/>
        <v>477.52173913043481</v>
      </c>
      <c r="I309" s="204">
        <v>549.15</v>
      </c>
      <c r="J309" s="223">
        <f t="shared" si="52"/>
        <v>1.0389999999999999</v>
      </c>
      <c r="K309" s="220">
        <f t="shared" si="53"/>
        <v>496.14508695652171</v>
      </c>
    </row>
    <row r="310" spans="1:11" x14ac:dyDescent="0.25">
      <c r="A310" s="24" t="s">
        <v>190</v>
      </c>
      <c r="B310" s="118" t="s">
        <v>248</v>
      </c>
      <c r="C310" s="24"/>
      <c r="D310" s="24"/>
      <c r="E310" s="24"/>
      <c r="F310" s="12"/>
      <c r="G310" s="11"/>
      <c r="H310" s="5">
        <f t="shared" si="54"/>
        <v>764.03478260869565</v>
      </c>
      <c r="I310" s="204">
        <v>878.64</v>
      </c>
      <c r="J310" s="223">
        <f t="shared" si="52"/>
        <v>1.0389999999999999</v>
      </c>
      <c r="K310" s="220">
        <f t="shared" si="53"/>
        <v>793.83213913043471</v>
      </c>
    </row>
    <row r="311" spans="1:11" x14ac:dyDescent="0.25">
      <c r="A311" s="24" t="s">
        <v>190</v>
      </c>
      <c r="B311" s="118" t="s">
        <v>249</v>
      </c>
      <c r="C311" s="24"/>
      <c r="D311" s="24"/>
      <c r="E311" s="24"/>
      <c r="F311" s="12"/>
      <c r="G311" s="11"/>
      <c r="H311" s="5">
        <f t="shared" si="54"/>
        <v>338.35826086956524</v>
      </c>
      <c r="I311" s="204">
        <v>389.11200000000002</v>
      </c>
      <c r="J311" s="223">
        <f t="shared" si="52"/>
        <v>1.0389999999999999</v>
      </c>
      <c r="K311" s="220">
        <f t="shared" si="53"/>
        <v>351.55423304347823</v>
      </c>
    </row>
    <row r="312" spans="1:11" x14ac:dyDescent="0.25">
      <c r="A312" s="24" t="s">
        <v>190</v>
      </c>
      <c r="B312" s="118" t="s">
        <v>250</v>
      </c>
      <c r="C312" s="24"/>
      <c r="D312" s="24"/>
      <c r="E312" s="24"/>
      <c r="F312" s="12"/>
      <c r="G312" s="11"/>
      <c r="H312" s="5">
        <f t="shared" si="54"/>
        <v>4158.5321739130432</v>
      </c>
      <c r="I312" s="204">
        <v>4782.3119999999999</v>
      </c>
      <c r="J312" s="223">
        <f t="shared" si="52"/>
        <v>1.0389999999999999</v>
      </c>
      <c r="K312" s="220">
        <f t="shared" si="53"/>
        <v>4320.7149286956519</v>
      </c>
    </row>
    <row r="313" spans="1:11" x14ac:dyDescent="0.25">
      <c r="A313" s="24" t="s">
        <v>190</v>
      </c>
      <c r="B313" s="118" t="s">
        <v>251</v>
      </c>
      <c r="C313" s="24"/>
      <c r="D313" s="24"/>
      <c r="E313" s="24"/>
      <c r="F313" s="12"/>
      <c r="G313" s="11"/>
      <c r="H313" s="5">
        <f t="shared" si="54"/>
        <v>924.11826086956523</v>
      </c>
      <c r="I313" s="204">
        <v>1062.7360000000001</v>
      </c>
      <c r="J313" s="223">
        <f t="shared" si="52"/>
        <v>1.0389999999999999</v>
      </c>
      <c r="K313" s="220">
        <f t="shared" si="53"/>
        <v>960.15887304347825</v>
      </c>
    </row>
    <row r="314" spans="1:11" x14ac:dyDescent="0.25">
      <c r="A314" s="24" t="s">
        <v>190</v>
      </c>
      <c r="B314" s="118" t="s">
        <v>252</v>
      </c>
      <c r="C314" s="24"/>
      <c r="D314" s="24"/>
      <c r="E314" s="24"/>
      <c r="F314" s="12"/>
      <c r="G314" s="11"/>
      <c r="H314" s="189"/>
      <c r="I314" s="204" t="s">
        <v>253</v>
      </c>
      <c r="J314" s="223">
        <f t="shared" si="52"/>
        <v>1.0389999999999999</v>
      </c>
      <c r="K314" s="220">
        <f t="shared" si="53"/>
        <v>0</v>
      </c>
    </row>
    <row r="315" spans="1:11" x14ac:dyDescent="0.25">
      <c r="B315" s="124"/>
      <c r="F315" s="21"/>
      <c r="G315" s="22"/>
      <c r="H315" s="5"/>
      <c r="I315" s="204"/>
      <c r="J315" s="226"/>
    </row>
    <row r="316" spans="1:11" x14ac:dyDescent="0.25">
      <c r="A316" t="s">
        <v>190</v>
      </c>
      <c r="B316" s="125" t="s">
        <v>254</v>
      </c>
      <c r="E316" s="125"/>
      <c r="F316" s="21"/>
      <c r="G316" s="22"/>
      <c r="H316" s="5"/>
      <c r="I316" s="204"/>
      <c r="J316" s="226"/>
    </row>
    <row r="317" spans="1:11" x14ac:dyDescent="0.25">
      <c r="E317" s="21"/>
      <c r="F317" s="21"/>
      <c r="G317" s="22"/>
      <c r="H317" s="5"/>
      <c r="I317" s="204"/>
      <c r="J317" s="226"/>
    </row>
    <row r="318" spans="1:11" x14ac:dyDescent="0.25">
      <c r="A318" s="36" t="s">
        <v>255</v>
      </c>
      <c r="E318" s="21"/>
      <c r="F318" s="21"/>
      <c r="G318" s="22"/>
      <c r="H318" s="5"/>
      <c r="I318" s="204"/>
      <c r="J318" s="226"/>
    </row>
    <row r="319" spans="1:11" x14ac:dyDescent="0.25">
      <c r="A319" s="6"/>
      <c r="B319" s="37"/>
      <c r="C319" s="24"/>
      <c r="D319" s="24"/>
      <c r="E319" s="12"/>
      <c r="F319" s="12"/>
      <c r="G319" s="11"/>
      <c r="H319" s="189"/>
      <c r="I319" s="204"/>
      <c r="J319" s="226"/>
    </row>
    <row r="320" spans="1:11" x14ac:dyDescent="0.25">
      <c r="A320" s="6" t="s">
        <v>4</v>
      </c>
      <c r="B320" s="6" t="s">
        <v>5</v>
      </c>
      <c r="C320" s="24"/>
      <c r="D320" s="24"/>
      <c r="E320" s="126" t="s">
        <v>6</v>
      </c>
      <c r="F320" s="126" t="s">
        <v>31</v>
      </c>
      <c r="G320" s="127" t="s">
        <v>92</v>
      </c>
      <c r="H320" s="234"/>
      <c r="I320" s="204" t="s">
        <v>7</v>
      </c>
      <c r="J320" s="226"/>
    </row>
    <row r="321" spans="1:11" x14ac:dyDescent="0.25">
      <c r="A321" s="48" t="s">
        <v>255</v>
      </c>
      <c r="B321" s="19" t="s">
        <v>256</v>
      </c>
      <c r="C321" s="24"/>
      <c r="D321" s="24"/>
      <c r="E321" s="107">
        <v>3088.1535087719299</v>
      </c>
      <c r="F321" s="12"/>
      <c r="G321" s="11"/>
      <c r="H321" s="5">
        <f t="shared" ref="H321:H345" si="55">I321*100/115</f>
        <v>2808.8695652173915</v>
      </c>
      <c r="I321" s="204">
        <v>3230.2</v>
      </c>
      <c r="J321" s="223">
        <f t="shared" ref="J321:J345" si="56">1.039</f>
        <v>1.0389999999999999</v>
      </c>
      <c r="K321" s="220">
        <f t="shared" ref="K321:K345" si="57">H321*J321</f>
        <v>2918.4154782608693</v>
      </c>
    </row>
    <row r="322" spans="1:11" x14ac:dyDescent="0.25">
      <c r="A322" s="129" t="s">
        <v>255</v>
      </c>
      <c r="B322" s="130" t="s">
        <v>257</v>
      </c>
      <c r="C322" s="25"/>
      <c r="D322" s="25"/>
      <c r="E322" s="131"/>
      <c r="F322" s="12"/>
      <c r="G322" s="11"/>
      <c r="H322" s="5">
        <f t="shared" si="55"/>
        <v>0</v>
      </c>
      <c r="I322" s="204">
        <v>0</v>
      </c>
      <c r="J322" s="223">
        <f t="shared" si="56"/>
        <v>1.0389999999999999</v>
      </c>
      <c r="K322" s="220">
        <f t="shared" si="57"/>
        <v>0</v>
      </c>
    </row>
    <row r="323" spans="1:11" x14ac:dyDescent="0.25">
      <c r="A323" s="129" t="s">
        <v>255</v>
      </c>
      <c r="B323" s="132" t="s">
        <v>258</v>
      </c>
      <c r="C323" s="25"/>
      <c r="D323" s="25"/>
      <c r="E323" s="133">
        <v>6176.3070175438597</v>
      </c>
      <c r="F323" s="12"/>
      <c r="G323" s="11"/>
      <c r="H323" s="5">
        <f t="shared" si="55"/>
        <v>5617.739130434783</v>
      </c>
      <c r="I323" s="204">
        <v>6460.4</v>
      </c>
      <c r="J323" s="223">
        <f t="shared" si="56"/>
        <v>1.0389999999999999</v>
      </c>
      <c r="K323" s="220">
        <f t="shared" si="57"/>
        <v>5836.8309565217387</v>
      </c>
    </row>
    <row r="324" spans="1:11" x14ac:dyDescent="0.25">
      <c r="A324" s="129" t="s">
        <v>255</v>
      </c>
      <c r="B324" s="132" t="s">
        <v>259</v>
      </c>
      <c r="C324" s="25"/>
      <c r="D324" s="25"/>
      <c r="E324" s="133">
        <v>12352.614035087719</v>
      </c>
      <c r="F324" s="12"/>
      <c r="G324" s="11"/>
      <c r="H324" s="5">
        <f t="shared" si="55"/>
        <v>11235.478260869566</v>
      </c>
      <c r="I324" s="204">
        <v>12920.8</v>
      </c>
      <c r="J324" s="223">
        <f t="shared" si="56"/>
        <v>1.0389999999999999</v>
      </c>
      <c r="K324" s="220">
        <f t="shared" si="57"/>
        <v>11673.661913043477</v>
      </c>
    </row>
    <row r="325" spans="1:11" x14ac:dyDescent="0.25">
      <c r="A325" s="129" t="s">
        <v>255</v>
      </c>
      <c r="B325" s="132" t="s">
        <v>260</v>
      </c>
      <c r="C325" s="25"/>
      <c r="D325" s="25"/>
      <c r="E325" s="133">
        <v>16447.774122807019</v>
      </c>
      <c r="F325" s="12"/>
      <c r="G325" s="11"/>
      <c r="H325" s="5">
        <f t="shared" si="55"/>
        <v>14960.347826086958</v>
      </c>
      <c r="I325" s="204">
        <v>17204.400000000001</v>
      </c>
      <c r="J325" s="223">
        <f t="shared" si="56"/>
        <v>1.0389999999999999</v>
      </c>
      <c r="K325" s="220">
        <f t="shared" si="57"/>
        <v>15543.801391304349</v>
      </c>
    </row>
    <row r="326" spans="1:11" x14ac:dyDescent="0.25">
      <c r="A326" s="129" t="s">
        <v>255</v>
      </c>
      <c r="B326" s="53" t="s">
        <v>614</v>
      </c>
      <c r="C326" s="25"/>
      <c r="D326" s="25"/>
      <c r="E326" s="131"/>
      <c r="F326" s="12"/>
      <c r="G326" s="11"/>
      <c r="H326" s="5">
        <f t="shared" si="55"/>
        <v>0</v>
      </c>
      <c r="I326" s="204">
        <v>0</v>
      </c>
      <c r="J326" s="223">
        <f t="shared" si="56"/>
        <v>1.0389999999999999</v>
      </c>
      <c r="K326" s="220">
        <f t="shared" si="57"/>
        <v>0</v>
      </c>
    </row>
    <row r="327" spans="1:11" x14ac:dyDescent="0.25">
      <c r="A327" s="129" t="s">
        <v>255</v>
      </c>
      <c r="B327" s="132" t="s">
        <v>261</v>
      </c>
      <c r="C327" s="25"/>
      <c r="D327" s="25"/>
      <c r="E327" s="133">
        <v>335.66885964912279</v>
      </c>
      <c r="F327" s="12"/>
      <c r="G327" s="11"/>
      <c r="H327" s="5">
        <f t="shared" si="55"/>
        <v>305.30434782608694</v>
      </c>
      <c r="I327" s="204">
        <v>351.1</v>
      </c>
      <c r="J327" s="223">
        <f t="shared" si="56"/>
        <v>1.0389999999999999</v>
      </c>
      <c r="K327" s="220">
        <f t="shared" si="57"/>
        <v>317.21121739130433</v>
      </c>
    </row>
    <row r="328" spans="1:11" x14ac:dyDescent="0.25">
      <c r="A328" s="129" t="s">
        <v>255</v>
      </c>
      <c r="B328" s="132" t="s">
        <v>262</v>
      </c>
      <c r="C328" s="25"/>
      <c r="D328" s="25"/>
      <c r="E328" s="133">
        <v>671.33771929824559</v>
      </c>
      <c r="F328" s="12"/>
      <c r="G328" s="11"/>
      <c r="H328" s="5">
        <f t="shared" si="55"/>
        <v>610.60869565217388</v>
      </c>
      <c r="I328" s="204">
        <v>702.2</v>
      </c>
      <c r="J328" s="223">
        <f t="shared" si="56"/>
        <v>1.0389999999999999</v>
      </c>
      <c r="K328" s="220">
        <f t="shared" si="57"/>
        <v>634.42243478260866</v>
      </c>
    </row>
    <row r="329" spans="1:11" x14ac:dyDescent="0.25">
      <c r="A329" s="129" t="s">
        <v>255</v>
      </c>
      <c r="B329" s="132" t="s">
        <v>263</v>
      </c>
      <c r="C329" s="25"/>
      <c r="D329" s="25"/>
      <c r="E329" s="133">
        <v>1315.8219298245617</v>
      </c>
      <c r="F329" s="12"/>
      <c r="G329" s="11"/>
      <c r="H329" s="5">
        <f t="shared" si="55"/>
        <v>1196.7826086956522</v>
      </c>
      <c r="I329" s="204">
        <v>1376.3</v>
      </c>
      <c r="J329" s="223">
        <f t="shared" si="56"/>
        <v>1.0389999999999999</v>
      </c>
      <c r="K329" s="220">
        <f t="shared" si="57"/>
        <v>1243.4571304347826</v>
      </c>
    </row>
    <row r="330" spans="1:11" x14ac:dyDescent="0.25">
      <c r="A330" s="129" t="s">
        <v>255</v>
      </c>
      <c r="B330" s="132" t="s">
        <v>264</v>
      </c>
      <c r="C330" s="25"/>
      <c r="D330" s="25"/>
      <c r="E330" s="133">
        <v>805.6052631578948</v>
      </c>
      <c r="F330" s="12"/>
      <c r="G330" s="11"/>
      <c r="H330" s="5">
        <f t="shared" si="55"/>
        <v>732.78260869565213</v>
      </c>
      <c r="I330" s="204">
        <v>842.7</v>
      </c>
      <c r="J330" s="223">
        <f t="shared" si="56"/>
        <v>1.0389999999999999</v>
      </c>
      <c r="K330" s="220">
        <f t="shared" si="57"/>
        <v>761.36113043478247</v>
      </c>
    </row>
    <row r="331" spans="1:11" x14ac:dyDescent="0.25">
      <c r="A331" s="129" t="s">
        <v>255</v>
      </c>
      <c r="B331" s="132" t="s">
        <v>265</v>
      </c>
      <c r="C331" s="25"/>
      <c r="D331" s="25"/>
      <c r="E331" s="133">
        <v>3088.1535087719299</v>
      </c>
      <c r="F331" s="12"/>
      <c r="G331" s="11"/>
      <c r="H331" s="5">
        <f t="shared" si="55"/>
        <v>2808.8695652173915</v>
      </c>
      <c r="I331" s="204">
        <v>3230.2</v>
      </c>
      <c r="J331" s="223">
        <f t="shared" si="56"/>
        <v>1.0389999999999999</v>
      </c>
      <c r="K331" s="220">
        <f t="shared" si="57"/>
        <v>2918.4154782608693</v>
      </c>
    </row>
    <row r="332" spans="1:11" x14ac:dyDescent="0.25">
      <c r="A332" s="129" t="s">
        <v>255</v>
      </c>
      <c r="B332" s="132" t="s">
        <v>266</v>
      </c>
      <c r="C332" s="25"/>
      <c r="D332" s="25"/>
      <c r="E332" s="133">
        <v>3088.1535087719299</v>
      </c>
      <c r="F332" s="12"/>
      <c r="G332" s="11"/>
      <c r="H332" s="5">
        <f t="shared" si="55"/>
        <v>2808.8695652173915</v>
      </c>
      <c r="I332" s="204">
        <v>3230.2</v>
      </c>
      <c r="J332" s="223">
        <f t="shared" si="56"/>
        <v>1.0389999999999999</v>
      </c>
      <c r="K332" s="220">
        <f t="shared" si="57"/>
        <v>2918.4154782608693</v>
      </c>
    </row>
    <row r="333" spans="1:11" x14ac:dyDescent="0.25">
      <c r="A333" s="129" t="s">
        <v>255</v>
      </c>
      <c r="B333" s="132" t="s">
        <v>267</v>
      </c>
      <c r="C333" s="25"/>
      <c r="D333" s="25"/>
      <c r="E333" s="133">
        <v>93.987280701754401</v>
      </c>
      <c r="F333" s="12"/>
      <c r="G333" s="11"/>
      <c r="H333" s="5">
        <f t="shared" si="55"/>
        <v>114.60869565217394</v>
      </c>
      <c r="I333" s="204">
        <v>131.80000000000001</v>
      </c>
      <c r="J333" s="223">
        <f t="shared" si="56"/>
        <v>1.0389999999999999</v>
      </c>
      <c r="K333" s="220">
        <f t="shared" si="57"/>
        <v>119.07843478260871</v>
      </c>
    </row>
    <row r="334" spans="1:11" x14ac:dyDescent="0.25">
      <c r="A334" s="129" t="s">
        <v>255</v>
      </c>
      <c r="B334" s="53" t="s">
        <v>268</v>
      </c>
      <c r="C334" s="25"/>
      <c r="D334" s="25"/>
      <c r="E334" s="131">
        <v>510.2166666666667</v>
      </c>
      <c r="F334" s="12"/>
      <c r="G334" s="11"/>
      <c r="H334" s="5" t="e">
        <f t="shared" si="55"/>
        <v>#VALUE!</v>
      </c>
      <c r="I334" s="204" t="s">
        <v>709</v>
      </c>
      <c r="J334" s="223">
        <f t="shared" si="56"/>
        <v>1.0389999999999999</v>
      </c>
      <c r="K334" s="220" t="e">
        <f t="shared" si="57"/>
        <v>#VALUE!</v>
      </c>
    </row>
    <row r="335" spans="1:11" x14ac:dyDescent="0.25">
      <c r="A335" s="129" t="s">
        <v>255</v>
      </c>
      <c r="B335" s="53" t="s">
        <v>269</v>
      </c>
      <c r="C335" s="25"/>
      <c r="D335" s="25"/>
      <c r="E335" s="131">
        <v>2266.4361403508774</v>
      </c>
      <c r="F335" s="12"/>
      <c r="G335" s="11"/>
      <c r="H335" s="5">
        <f t="shared" si="55"/>
        <v>2061.478260869565</v>
      </c>
      <c r="I335" s="204">
        <v>2370.6999999999998</v>
      </c>
      <c r="J335" s="223">
        <f t="shared" si="56"/>
        <v>1.0389999999999999</v>
      </c>
      <c r="K335" s="220">
        <f t="shared" si="57"/>
        <v>2141.8759130434778</v>
      </c>
    </row>
    <row r="336" spans="1:11" x14ac:dyDescent="0.25">
      <c r="A336" s="129" t="s">
        <v>255</v>
      </c>
      <c r="B336" s="53" t="s">
        <v>270</v>
      </c>
      <c r="C336" s="25"/>
      <c r="D336" s="25"/>
      <c r="E336" s="131">
        <v>265.8497368421053</v>
      </c>
      <c r="F336" s="12"/>
      <c r="G336" s="11"/>
      <c r="H336" s="5">
        <f t="shared" si="55"/>
        <v>241.7391304347826</v>
      </c>
      <c r="I336" s="204">
        <v>278</v>
      </c>
      <c r="J336" s="223">
        <f t="shared" si="56"/>
        <v>1.0389999999999999</v>
      </c>
      <c r="K336" s="220">
        <f t="shared" si="57"/>
        <v>251.16695652173911</v>
      </c>
    </row>
    <row r="337" spans="1:11" x14ac:dyDescent="0.25">
      <c r="A337" s="129" t="s">
        <v>255</v>
      </c>
      <c r="B337" s="53" t="s">
        <v>271</v>
      </c>
      <c r="C337" s="25"/>
      <c r="D337" s="25"/>
      <c r="E337" s="131"/>
      <c r="F337" s="12"/>
      <c r="G337" s="11"/>
      <c r="H337" s="5">
        <f t="shared" si="55"/>
        <v>0</v>
      </c>
      <c r="I337" s="204">
        <v>0</v>
      </c>
      <c r="J337" s="223">
        <f t="shared" si="56"/>
        <v>1.0389999999999999</v>
      </c>
      <c r="K337" s="220">
        <f t="shared" si="57"/>
        <v>0</v>
      </c>
    </row>
    <row r="338" spans="1:11" x14ac:dyDescent="0.25">
      <c r="A338" s="129" t="s">
        <v>255</v>
      </c>
      <c r="B338" s="132" t="s">
        <v>272</v>
      </c>
      <c r="C338" s="25"/>
      <c r="D338" s="25"/>
      <c r="E338" s="133">
        <v>129.99539473684212</v>
      </c>
      <c r="F338" s="12"/>
      <c r="G338" s="11"/>
      <c r="H338" s="5">
        <f t="shared" si="55"/>
        <v>118.26086956521739</v>
      </c>
      <c r="I338" s="204">
        <v>136</v>
      </c>
      <c r="J338" s="223">
        <f t="shared" si="56"/>
        <v>1.0389999999999999</v>
      </c>
      <c r="K338" s="220">
        <f t="shared" si="57"/>
        <v>122.87304347826085</v>
      </c>
    </row>
    <row r="339" spans="1:11" x14ac:dyDescent="0.25">
      <c r="A339" s="129" t="s">
        <v>255</v>
      </c>
      <c r="B339" s="132" t="s">
        <v>273</v>
      </c>
      <c r="C339" s="25"/>
      <c r="D339" s="25"/>
      <c r="E339" s="133">
        <v>146.2295614035088</v>
      </c>
      <c r="F339" s="12"/>
      <c r="G339" s="11"/>
      <c r="H339" s="5">
        <f t="shared" si="55"/>
        <v>133.04347826086956</v>
      </c>
      <c r="I339" s="204">
        <v>153</v>
      </c>
      <c r="J339" s="223">
        <f t="shared" si="56"/>
        <v>1.0389999999999999</v>
      </c>
      <c r="K339" s="220">
        <f t="shared" si="57"/>
        <v>138.23217391304345</v>
      </c>
    </row>
    <row r="340" spans="1:11" x14ac:dyDescent="0.25">
      <c r="A340" s="129" t="s">
        <v>255</v>
      </c>
      <c r="B340" s="132" t="s">
        <v>274</v>
      </c>
      <c r="C340" s="25"/>
      <c r="D340" s="25"/>
      <c r="E340" s="133">
        <v>195.05412280701751</v>
      </c>
      <c r="F340" s="12"/>
      <c r="G340" s="11"/>
      <c r="H340" s="5">
        <f t="shared" si="55"/>
        <v>177.39130434782609</v>
      </c>
      <c r="I340" s="204">
        <v>204</v>
      </c>
      <c r="J340" s="223">
        <f t="shared" si="56"/>
        <v>1.0389999999999999</v>
      </c>
      <c r="K340" s="220">
        <f t="shared" si="57"/>
        <v>184.30956521739131</v>
      </c>
    </row>
    <row r="341" spans="1:11" x14ac:dyDescent="0.25">
      <c r="A341" s="129" t="s">
        <v>255</v>
      </c>
      <c r="B341" s="25" t="s">
        <v>275</v>
      </c>
      <c r="C341" s="25"/>
      <c r="D341" s="25"/>
      <c r="E341" s="26"/>
      <c r="F341" s="12"/>
      <c r="G341" s="11"/>
      <c r="H341" s="189"/>
      <c r="I341" s="204"/>
      <c r="J341" s="226"/>
    </row>
    <row r="342" spans="1:11" x14ac:dyDescent="0.25">
      <c r="A342" s="129" t="s">
        <v>255</v>
      </c>
      <c r="B342" s="25" t="s">
        <v>276</v>
      </c>
      <c r="C342" s="25"/>
      <c r="D342" s="25"/>
      <c r="E342" s="26"/>
      <c r="F342" s="12"/>
      <c r="G342" s="11"/>
      <c r="H342" s="5">
        <f t="shared" si="55"/>
        <v>7149.217391304348</v>
      </c>
      <c r="I342" s="204">
        <v>8221.6</v>
      </c>
      <c r="J342" s="223">
        <f t="shared" si="56"/>
        <v>1.0389999999999999</v>
      </c>
      <c r="K342" s="220">
        <f t="shared" si="57"/>
        <v>7428.0368695652169</v>
      </c>
    </row>
    <row r="343" spans="1:11" x14ac:dyDescent="0.25">
      <c r="A343" s="129" t="s">
        <v>255</v>
      </c>
      <c r="B343" s="25" t="s">
        <v>277</v>
      </c>
      <c r="C343" s="25"/>
      <c r="D343" s="25"/>
      <c r="E343" s="26"/>
      <c r="F343" s="12"/>
      <c r="G343" s="11"/>
      <c r="H343" s="5">
        <f t="shared" si="55"/>
        <v>11567.826086956522</v>
      </c>
      <c r="I343" s="204">
        <v>13303</v>
      </c>
      <c r="J343" s="223">
        <f t="shared" si="56"/>
        <v>1.0389999999999999</v>
      </c>
      <c r="K343" s="220">
        <f t="shared" si="57"/>
        <v>12018.971304347826</v>
      </c>
    </row>
    <row r="344" spans="1:11" x14ac:dyDescent="0.25">
      <c r="A344" s="129" t="s">
        <v>255</v>
      </c>
      <c r="B344" s="25" t="s">
        <v>278</v>
      </c>
      <c r="C344" s="25"/>
      <c r="D344" s="25"/>
      <c r="E344" s="26"/>
      <c r="F344" s="12"/>
      <c r="G344" s="11"/>
      <c r="H344" s="5">
        <f t="shared" si="55"/>
        <v>17352.695652173912</v>
      </c>
      <c r="I344" s="204">
        <v>19955.599999999999</v>
      </c>
      <c r="J344" s="223">
        <f t="shared" si="56"/>
        <v>1.0389999999999999</v>
      </c>
      <c r="K344" s="220">
        <f t="shared" si="57"/>
        <v>18029.450782608692</v>
      </c>
    </row>
    <row r="345" spans="1:11" x14ac:dyDescent="0.25">
      <c r="A345" s="129" t="s">
        <v>255</v>
      </c>
      <c r="B345" s="25" t="s">
        <v>279</v>
      </c>
      <c r="C345" s="25"/>
      <c r="D345" s="25"/>
      <c r="E345" s="26"/>
      <c r="F345" s="12"/>
      <c r="G345" s="11"/>
      <c r="H345" s="5">
        <f t="shared" si="55"/>
        <v>28921.47826086956</v>
      </c>
      <c r="I345" s="204">
        <v>33259.699999999997</v>
      </c>
      <c r="J345" s="223">
        <f t="shared" si="56"/>
        <v>1.0389999999999999</v>
      </c>
      <c r="K345" s="220">
        <f t="shared" si="57"/>
        <v>30049.415913043471</v>
      </c>
    </row>
    <row r="346" spans="1:11" x14ac:dyDescent="0.25">
      <c r="A346" s="129" t="s">
        <v>255</v>
      </c>
      <c r="B346" s="25" t="s">
        <v>280</v>
      </c>
      <c r="C346" s="25"/>
      <c r="D346" s="25"/>
      <c r="E346" s="26"/>
      <c r="F346" s="12"/>
      <c r="G346" s="11"/>
      <c r="H346" s="189"/>
      <c r="I346" s="204">
        <v>0</v>
      </c>
      <c r="J346" s="226"/>
    </row>
    <row r="347" spans="1:11" x14ac:dyDescent="0.25">
      <c r="A347" s="129" t="s">
        <v>255</v>
      </c>
      <c r="B347" s="25"/>
      <c r="C347" s="25"/>
      <c r="D347" s="25"/>
      <c r="E347" s="26"/>
      <c r="F347" s="12"/>
      <c r="G347" s="11"/>
      <c r="H347" s="189"/>
      <c r="I347" s="204"/>
      <c r="J347" s="226"/>
    </row>
    <row r="348" spans="1:11" x14ac:dyDescent="0.25">
      <c r="A348" s="129" t="s">
        <v>255</v>
      </c>
      <c r="B348" s="25" t="s">
        <v>281</v>
      </c>
      <c r="C348" s="25"/>
      <c r="D348" s="25"/>
      <c r="E348" s="26"/>
      <c r="F348" s="12"/>
      <c r="G348" s="11"/>
      <c r="H348" s="5">
        <f t="shared" ref="H348:H366" si="58">I348*100/115</f>
        <v>6371.478260869565</v>
      </c>
      <c r="I348" s="204">
        <v>7327.2</v>
      </c>
      <c r="J348" s="223">
        <f t="shared" ref="J348:J366" si="59">1.039</f>
        <v>1.0389999999999999</v>
      </c>
      <c r="K348" s="220">
        <f t="shared" ref="K348:K360" si="60">H348*J348</f>
        <v>6619.9659130434775</v>
      </c>
    </row>
    <row r="349" spans="1:11" x14ac:dyDescent="0.25">
      <c r="A349" s="129" t="s">
        <v>255</v>
      </c>
      <c r="B349" s="25" t="s">
        <v>282</v>
      </c>
      <c r="C349" s="25"/>
      <c r="D349" s="25"/>
      <c r="E349" s="26"/>
      <c r="F349" s="12"/>
      <c r="G349" s="11"/>
      <c r="H349" s="5">
        <f t="shared" si="58"/>
        <v>7281.0434782608709</v>
      </c>
      <c r="I349" s="204">
        <v>8373.2000000000007</v>
      </c>
      <c r="J349" s="223">
        <f t="shared" si="59"/>
        <v>1.0389999999999999</v>
      </c>
      <c r="K349" s="220">
        <f t="shared" si="60"/>
        <v>7565.0041739130447</v>
      </c>
    </row>
    <row r="350" spans="1:11" x14ac:dyDescent="0.25">
      <c r="A350" s="129" t="s">
        <v>255</v>
      </c>
      <c r="B350" s="25" t="s">
        <v>283</v>
      </c>
      <c r="C350" s="25"/>
      <c r="D350" s="25"/>
      <c r="E350" s="26"/>
      <c r="F350" s="12"/>
      <c r="G350" s="11"/>
      <c r="H350" s="5">
        <f t="shared" si="58"/>
        <v>5783.913043478261</v>
      </c>
      <c r="I350" s="204">
        <v>6651.5</v>
      </c>
      <c r="J350" s="223">
        <f t="shared" si="59"/>
        <v>1.0389999999999999</v>
      </c>
      <c r="K350" s="220">
        <f t="shared" si="60"/>
        <v>6009.485652173913</v>
      </c>
    </row>
    <row r="351" spans="1:11" x14ac:dyDescent="0.25">
      <c r="A351" s="129" t="s">
        <v>255</v>
      </c>
      <c r="B351" s="25" t="s">
        <v>284</v>
      </c>
      <c r="C351" s="25"/>
      <c r="D351" s="25"/>
      <c r="E351" s="26"/>
      <c r="F351" s="12"/>
      <c r="G351" s="11"/>
      <c r="H351" s="5">
        <f t="shared" si="58"/>
        <v>2729.5652173913045</v>
      </c>
      <c r="I351" s="204">
        <v>3139</v>
      </c>
      <c r="J351" s="223">
        <f t="shared" si="59"/>
        <v>1.0389999999999999</v>
      </c>
      <c r="K351" s="220">
        <f t="shared" si="60"/>
        <v>2836.018260869565</v>
      </c>
    </row>
    <row r="352" spans="1:11" x14ac:dyDescent="0.25">
      <c r="A352" s="129" t="s">
        <v>255</v>
      </c>
      <c r="B352" s="25" t="s">
        <v>285</v>
      </c>
      <c r="C352" s="25"/>
      <c r="D352" s="25"/>
      <c r="E352" s="26"/>
      <c r="F352" s="12"/>
      <c r="G352" s="11"/>
      <c r="H352" s="5">
        <f t="shared" si="58"/>
        <v>1432.608695652174</v>
      </c>
      <c r="I352" s="204">
        <v>1647.5</v>
      </c>
      <c r="J352" s="223">
        <f t="shared" si="59"/>
        <v>1.0389999999999999</v>
      </c>
      <c r="K352" s="220">
        <f t="shared" si="60"/>
        <v>1488.4804347826087</v>
      </c>
    </row>
    <row r="353" spans="1:11" x14ac:dyDescent="0.25">
      <c r="A353" s="129" t="s">
        <v>255</v>
      </c>
      <c r="B353" s="25" t="s">
        <v>286</v>
      </c>
      <c r="C353" s="25"/>
      <c r="D353" s="25"/>
      <c r="E353" s="26"/>
      <c r="F353" s="12"/>
      <c r="G353" s="11"/>
      <c r="H353" s="5">
        <f t="shared" si="58"/>
        <v>1274.3478260869565</v>
      </c>
      <c r="I353" s="204">
        <v>1465.5</v>
      </c>
      <c r="J353" s="223">
        <f t="shared" si="59"/>
        <v>1.0389999999999999</v>
      </c>
      <c r="K353" s="220">
        <f t="shared" si="60"/>
        <v>1324.0473913043477</v>
      </c>
    </row>
    <row r="354" spans="1:11" x14ac:dyDescent="0.25">
      <c r="A354" s="129" t="s">
        <v>255</v>
      </c>
      <c r="B354" s="25" t="s">
        <v>287</v>
      </c>
      <c r="C354" s="25"/>
      <c r="D354" s="25"/>
      <c r="E354" s="26"/>
      <c r="F354" s="12"/>
      <c r="G354" s="11"/>
      <c r="H354" s="5">
        <f t="shared" si="58"/>
        <v>300.17391304347825</v>
      </c>
      <c r="I354" s="204">
        <v>345.2</v>
      </c>
      <c r="J354" s="223">
        <f t="shared" si="59"/>
        <v>1.0389999999999999</v>
      </c>
      <c r="K354" s="220">
        <f t="shared" si="60"/>
        <v>311.88069565217387</v>
      </c>
    </row>
    <row r="355" spans="1:11" x14ac:dyDescent="0.25">
      <c r="A355" s="129" t="s">
        <v>255</v>
      </c>
      <c r="B355" s="25" t="s">
        <v>288</v>
      </c>
      <c r="C355" s="25"/>
      <c r="D355" s="25"/>
      <c r="E355" s="26"/>
      <c r="F355" s="12"/>
      <c r="G355" s="11"/>
      <c r="H355" s="5">
        <f t="shared" si="58"/>
        <v>1274.3478260869565</v>
      </c>
      <c r="I355" s="204">
        <v>1465.5</v>
      </c>
      <c r="J355" s="223">
        <f t="shared" si="59"/>
        <v>1.0389999999999999</v>
      </c>
      <c r="K355" s="220">
        <f t="shared" si="60"/>
        <v>1324.0473913043477</v>
      </c>
    </row>
    <row r="356" spans="1:11" x14ac:dyDescent="0.25">
      <c r="A356" s="129" t="s">
        <v>255</v>
      </c>
      <c r="B356" s="25" t="s">
        <v>289</v>
      </c>
      <c r="C356" s="25"/>
      <c r="D356" s="25"/>
      <c r="E356" s="26"/>
      <c r="F356" s="12"/>
      <c r="G356" s="11"/>
      <c r="H356" s="5">
        <f t="shared" si="58"/>
        <v>1432.608695652174</v>
      </c>
      <c r="I356" s="204">
        <v>1647.5</v>
      </c>
      <c r="J356" s="223">
        <f t="shared" si="59"/>
        <v>1.0389999999999999</v>
      </c>
      <c r="K356" s="220">
        <f t="shared" si="60"/>
        <v>1488.4804347826087</v>
      </c>
    </row>
    <row r="357" spans="1:11" x14ac:dyDescent="0.25">
      <c r="A357" s="129" t="s">
        <v>255</v>
      </c>
      <c r="B357" s="25" t="s">
        <v>290</v>
      </c>
      <c r="C357" s="25"/>
      <c r="D357" s="25"/>
      <c r="E357" s="26"/>
      <c r="F357" s="12"/>
      <c r="G357" s="11"/>
      <c r="H357" s="5">
        <f t="shared" si="58"/>
        <v>1274.3478260869565</v>
      </c>
      <c r="I357" s="204">
        <v>1465.5</v>
      </c>
      <c r="J357" s="223">
        <f t="shared" si="59"/>
        <v>1.0389999999999999</v>
      </c>
      <c r="K357" s="220">
        <f t="shared" si="60"/>
        <v>1324.0473913043477</v>
      </c>
    </row>
    <row r="358" spans="1:11" x14ac:dyDescent="0.25">
      <c r="A358" s="129" t="s">
        <v>255</v>
      </c>
      <c r="B358" s="25" t="s">
        <v>291</v>
      </c>
      <c r="C358" s="25"/>
      <c r="D358" s="25"/>
      <c r="E358" s="26"/>
      <c r="F358" s="12"/>
      <c r="G358" s="11"/>
      <c r="H358" s="5">
        <f t="shared" si="58"/>
        <v>5784.782608695652</v>
      </c>
      <c r="I358" s="204">
        <v>6652.5</v>
      </c>
      <c r="J358" s="223">
        <f t="shared" si="59"/>
        <v>1.0389999999999999</v>
      </c>
      <c r="K358" s="220">
        <f t="shared" si="60"/>
        <v>6010.3891304347817</v>
      </c>
    </row>
    <row r="359" spans="1:11" x14ac:dyDescent="0.25">
      <c r="A359" s="129" t="s">
        <v>255</v>
      </c>
      <c r="B359" s="25" t="s">
        <v>292</v>
      </c>
      <c r="C359" s="25"/>
      <c r="D359" s="25"/>
      <c r="E359" s="26"/>
      <c r="F359" s="12"/>
      <c r="G359" s="11"/>
      <c r="H359" s="5">
        <f t="shared" si="58"/>
        <v>1432.608695652174</v>
      </c>
      <c r="I359" s="204">
        <v>1647.5</v>
      </c>
      <c r="J359" s="223">
        <f t="shared" si="59"/>
        <v>1.0389999999999999</v>
      </c>
      <c r="K359" s="220">
        <f t="shared" si="60"/>
        <v>1488.4804347826087</v>
      </c>
    </row>
    <row r="360" spans="1:11" x14ac:dyDescent="0.25">
      <c r="A360" s="129" t="s">
        <v>255</v>
      </c>
      <c r="B360" s="25" t="s">
        <v>293</v>
      </c>
      <c r="C360" s="25"/>
      <c r="D360" s="25"/>
      <c r="E360" s="26"/>
      <c r="F360" s="12"/>
      <c r="G360" s="11"/>
      <c r="H360" s="5">
        <f t="shared" si="58"/>
        <v>4411.3913043478269</v>
      </c>
      <c r="I360" s="204">
        <v>5073.1000000000004</v>
      </c>
      <c r="J360" s="223">
        <f t="shared" si="59"/>
        <v>1.0389999999999999</v>
      </c>
      <c r="K360" s="220">
        <f t="shared" si="60"/>
        <v>4583.4355652173917</v>
      </c>
    </row>
    <row r="361" spans="1:11" x14ac:dyDescent="0.25">
      <c r="A361" s="129" t="s">
        <v>255</v>
      </c>
      <c r="B361" s="25" t="s">
        <v>294</v>
      </c>
      <c r="C361" s="25"/>
      <c r="D361" s="25"/>
      <c r="E361" s="26"/>
      <c r="F361" s="12"/>
      <c r="G361" s="11"/>
      <c r="H361" s="189"/>
      <c r="I361" s="204"/>
      <c r="J361" s="226"/>
    </row>
    <row r="362" spans="1:11" x14ac:dyDescent="0.25">
      <c r="A362" s="129" t="s">
        <v>255</v>
      </c>
      <c r="B362" s="25" t="s">
        <v>295</v>
      </c>
      <c r="C362" s="25"/>
      <c r="D362" s="25"/>
      <c r="E362" s="26"/>
      <c r="F362" s="12"/>
      <c r="G362" s="11"/>
      <c r="H362" s="5">
        <f t="shared" si="58"/>
        <v>5783.913043478261</v>
      </c>
      <c r="I362" s="204">
        <v>6651.5</v>
      </c>
      <c r="J362" s="223">
        <f t="shared" si="59"/>
        <v>1.0389999999999999</v>
      </c>
      <c r="K362" s="220">
        <f t="shared" ref="K362:K366" si="61">H362*J362</f>
        <v>6009.485652173913</v>
      </c>
    </row>
    <row r="363" spans="1:11" x14ac:dyDescent="0.25">
      <c r="A363" s="129" t="s">
        <v>255</v>
      </c>
      <c r="B363" s="25" t="s">
        <v>296</v>
      </c>
      <c r="C363" s="25"/>
      <c r="D363" s="25"/>
      <c r="E363" s="26"/>
      <c r="F363" s="12"/>
      <c r="G363" s="11"/>
      <c r="H363" s="5">
        <f t="shared" si="58"/>
        <v>11567.826086956522</v>
      </c>
      <c r="I363" s="204">
        <v>13303</v>
      </c>
      <c r="J363" s="223">
        <f t="shared" si="59"/>
        <v>1.0389999999999999</v>
      </c>
      <c r="K363" s="220">
        <f t="shared" si="61"/>
        <v>12018.971304347826</v>
      </c>
    </row>
    <row r="364" spans="1:11" x14ac:dyDescent="0.25">
      <c r="A364" s="129" t="s">
        <v>255</v>
      </c>
      <c r="B364" s="25" t="s">
        <v>297</v>
      </c>
      <c r="C364" s="25"/>
      <c r="D364" s="25"/>
      <c r="E364" s="26"/>
      <c r="F364" s="12"/>
      <c r="G364" s="11"/>
      <c r="H364" s="5">
        <f t="shared" si="58"/>
        <v>17351.739130434784</v>
      </c>
      <c r="I364" s="204">
        <v>19954.5</v>
      </c>
      <c r="J364" s="223">
        <f t="shared" si="59"/>
        <v>1.0389999999999999</v>
      </c>
      <c r="K364" s="220">
        <f t="shared" si="61"/>
        <v>18028.456956521739</v>
      </c>
    </row>
    <row r="365" spans="1:11" x14ac:dyDescent="0.25">
      <c r="A365" s="129" t="s">
        <v>255</v>
      </c>
      <c r="B365" s="25" t="s">
        <v>298</v>
      </c>
      <c r="C365" s="25"/>
      <c r="D365" s="25"/>
      <c r="E365" s="26"/>
      <c r="F365" s="12"/>
      <c r="G365" s="11"/>
      <c r="H365" s="5">
        <f t="shared" si="58"/>
        <v>28886.869565217392</v>
      </c>
      <c r="I365" s="204">
        <v>33219.9</v>
      </c>
      <c r="J365" s="223">
        <f t="shared" si="59"/>
        <v>1.0389999999999999</v>
      </c>
      <c r="K365" s="220">
        <f t="shared" si="61"/>
        <v>30013.457478260869</v>
      </c>
    </row>
    <row r="366" spans="1:11" x14ac:dyDescent="0.25">
      <c r="A366" s="129" t="s">
        <v>255</v>
      </c>
      <c r="B366" s="25" t="s">
        <v>299</v>
      </c>
      <c r="C366" s="25"/>
      <c r="D366" s="25"/>
      <c r="E366" s="26"/>
      <c r="F366" s="12"/>
      <c r="G366" s="11"/>
      <c r="H366" s="5">
        <f t="shared" si="58"/>
        <v>2729.608695652174</v>
      </c>
      <c r="I366" s="204">
        <v>3139.05</v>
      </c>
      <c r="J366" s="223">
        <f t="shared" si="59"/>
        <v>1.0389999999999999</v>
      </c>
      <c r="K366" s="220">
        <f t="shared" si="61"/>
        <v>2836.0634347826085</v>
      </c>
    </row>
    <row r="367" spans="1:11" x14ac:dyDescent="0.25">
      <c r="E367" s="21"/>
      <c r="F367" s="21"/>
      <c r="G367" s="22"/>
      <c r="H367" s="5"/>
      <c r="I367" s="204"/>
      <c r="J367" s="226"/>
    </row>
    <row r="368" spans="1:11" x14ac:dyDescent="0.25">
      <c r="A368" s="36" t="s">
        <v>300</v>
      </c>
      <c r="E368" s="21"/>
      <c r="F368" s="21"/>
      <c r="G368" s="22"/>
      <c r="H368" s="5"/>
      <c r="I368" s="204"/>
      <c r="J368" s="226"/>
    </row>
    <row r="369" spans="1:11" x14ac:dyDescent="0.25">
      <c r="A369" s="6"/>
      <c r="B369" s="37"/>
      <c r="C369" s="24"/>
      <c r="D369" s="24"/>
      <c r="E369" s="12"/>
      <c r="F369" s="12"/>
      <c r="G369" s="11"/>
      <c r="H369" s="189"/>
      <c r="I369" s="204"/>
      <c r="J369" s="226"/>
    </row>
    <row r="370" spans="1:11" x14ac:dyDescent="0.25">
      <c r="A370" s="6" t="s">
        <v>4</v>
      </c>
      <c r="B370" s="6" t="s">
        <v>5</v>
      </c>
      <c r="C370" s="24"/>
      <c r="D370" s="24"/>
      <c r="E370" s="126" t="s">
        <v>6</v>
      </c>
      <c r="F370" s="126" t="s">
        <v>31</v>
      </c>
      <c r="G370" s="127" t="s">
        <v>92</v>
      </c>
      <c r="H370" s="234"/>
      <c r="I370" s="204" t="s">
        <v>7</v>
      </c>
      <c r="J370" s="226"/>
    </row>
    <row r="371" spans="1:11" x14ac:dyDescent="0.25">
      <c r="A371" s="24" t="s">
        <v>300</v>
      </c>
      <c r="B371" s="85" t="s">
        <v>301</v>
      </c>
      <c r="C371" s="24"/>
      <c r="D371" s="24"/>
      <c r="E371" s="12"/>
      <c r="F371" s="12"/>
      <c r="G371" s="11"/>
      <c r="H371" s="189"/>
      <c r="I371" s="204"/>
      <c r="J371" s="226"/>
    </row>
    <row r="372" spans="1:11" x14ac:dyDescent="0.25">
      <c r="A372" s="24" t="s">
        <v>300</v>
      </c>
      <c r="B372" s="24" t="s">
        <v>302</v>
      </c>
      <c r="C372" s="24"/>
      <c r="D372" s="24"/>
      <c r="E372" s="12"/>
      <c r="F372" s="12"/>
      <c r="G372" s="11"/>
      <c r="H372" s="5">
        <f t="shared" ref="H372:H373" si="62">I372*100/115</f>
        <v>149.56521739130434</v>
      </c>
      <c r="I372" s="204">
        <v>172</v>
      </c>
      <c r="J372" s="223">
        <f>1.039</f>
        <v>1.0389999999999999</v>
      </c>
      <c r="K372" s="220">
        <f t="shared" ref="K372:K373" si="63">H372*J372</f>
        <v>155.39826086956521</v>
      </c>
    </row>
    <row r="373" spans="1:11" x14ac:dyDescent="0.25">
      <c r="A373" s="24" t="s">
        <v>300</v>
      </c>
      <c r="B373" s="24" t="s">
        <v>303</v>
      </c>
      <c r="C373" s="24"/>
      <c r="D373" s="24"/>
      <c r="E373" s="12"/>
      <c r="F373" s="12"/>
      <c r="G373" s="11"/>
      <c r="H373" s="5">
        <f t="shared" si="62"/>
        <v>71.304347826086953</v>
      </c>
      <c r="I373" s="204">
        <v>82</v>
      </c>
      <c r="J373" s="223">
        <f>1.039</f>
        <v>1.0389999999999999</v>
      </c>
      <c r="K373" s="220">
        <f t="shared" si="63"/>
        <v>74.08521739130434</v>
      </c>
    </row>
    <row r="374" spans="1:11" x14ac:dyDescent="0.25">
      <c r="A374" s="24" t="s">
        <v>300</v>
      </c>
      <c r="B374" s="85" t="s">
        <v>304</v>
      </c>
      <c r="C374" s="24"/>
      <c r="D374" s="24"/>
      <c r="E374" s="12"/>
      <c r="F374" s="12"/>
      <c r="G374" s="11"/>
      <c r="H374" s="189"/>
      <c r="I374" s="204" t="s">
        <v>305</v>
      </c>
      <c r="J374" s="226"/>
    </row>
    <row r="375" spans="1:11" x14ac:dyDescent="0.25">
      <c r="A375" s="24" t="s">
        <v>300</v>
      </c>
      <c r="B375" s="85" t="s">
        <v>306</v>
      </c>
      <c r="C375" s="24"/>
      <c r="D375" s="24"/>
      <c r="E375" s="12"/>
      <c r="F375" s="12"/>
      <c r="G375" s="11"/>
      <c r="H375" s="189"/>
      <c r="I375" s="204"/>
      <c r="J375" s="226"/>
    </row>
    <row r="376" spans="1:11" x14ac:dyDescent="0.25">
      <c r="A376" s="24" t="s">
        <v>300</v>
      </c>
      <c r="B376" s="24" t="s">
        <v>307</v>
      </c>
      <c r="C376" s="24"/>
      <c r="D376" s="24"/>
      <c r="E376" s="12"/>
      <c r="F376" s="12"/>
      <c r="G376" s="11"/>
      <c r="H376" s="5">
        <f t="shared" ref="H376:H383" si="64">I376*100/115</f>
        <v>304.3478260869565</v>
      </c>
      <c r="I376" s="204">
        <v>350</v>
      </c>
      <c r="J376" s="223">
        <f>1.039</f>
        <v>1.0389999999999999</v>
      </c>
      <c r="K376" s="220">
        <f t="shared" ref="K376:K383" si="65">H376*J376</f>
        <v>316.21739130434776</v>
      </c>
    </row>
    <row r="377" spans="1:11" x14ac:dyDescent="0.25">
      <c r="A377" s="24" t="s">
        <v>300</v>
      </c>
      <c r="B377" s="24" t="s">
        <v>308</v>
      </c>
      <c r="C377" s="24"/>
      <c r="D377" s="24"/>
      <c r="E377" s="12"/>
      <c r="F377" s="12"/>
      <c r="G377" s="11"/>
      <c r="H377" s="5">
        <f t="shared" si="64"/>
        <v>304.3478260869565</v>
      </c>
      <c r="I377" s="204">
        <v>350</v>
      </c>
      <c r="J377" s="223">
        <f>1.039</f>
        <v>1.0389999999999999</v>
      </c>
      <c r="K377" s="220">
        <f t="shared" si="65"/>
        <v>316.21739130434776</v>
      </c>
    </row>
    <row r="378" spans="1:11" x14ac:dyDescent="0.25">
      <c r="A378" s="24" t="s">
        <v>300</v>
      </c>
      <c r="B378" s="24"/>
      <c r="C378" s="24"/>
      <c r="D378" s="24"/>
      <c r="E378" s="12"/>
      <c r="F378" s="12"/>
      <c r="G378" s="11"/>
      <c r="H378" s="189"/>
      <c r="I378" s="204"/>
      <c r="J378" s="226"/>
    </row>
    <row r="379" spans="1:11" x14ac:dyDescent="0.25">
      <c r="A379" s="24" t="s">
        <v>300</v>
      </c>
      <c r="B379" s="19" t="s">
        <v>309</v>
      </c>
      <c r="C379" s="24"/>
      <c r="D379" s="24"/>
      <c r="E379" s="12">
        <v>160.87692982456142</v>
      </c>
      <c r="F379" s="12"/>
      <c r="G379" s="11"/>
      <c r="H379" s="5">
        <f t="shared" si="64"/>
        <v>146.34782608695653</v>
      </c>
      <c r="I379" s="204">
        <v>168.3</v>
      </c>
      <c r="J379" s="223">
        <f t="shared" ref="J379:J383" si="66">1.039</f>
        <v>1.0389999999999999</v>
      </c>
      <c r="K379" s="220">
        <f t="shared" si="65"/>
        <v>152.05539130434784</v>
      </c>
    </row>
    <row r="380" spans="1:11" x14ac:dyDescent="0.25">
      <c r="A380" s="24" t="s">
        <v>300</v>
      </c>
      <c r="B380" s="19" t="s">
        <v>310</v>
      </c>
      <c r="C380" s="24"/>
      <c r="D380" s="24"/>
      <c r="E380" s="12">
        <v>160.87692982456142</v>
      </c>
      <c r="F380" s="12"/>
      <c r="G380" s="11"/>
      <c r="H380" s="5">
        <f t="shared" si="64"/>
        <v>146.34782608695653</v>
      </c>
      <c r="I380" s="204">
        <v>168.3</v>
      </c>
      <c r="J380" s="223">
        <f t="shared" si="66"/>
        <v>1.0389999999999999</v>
      </c>
      <c r="K380" s="220">
        <f t="shared" si="65"/>
        <v>152.05539130434784</v>
      </c>
    </row>
    <row r="381" spans="1:11" x14ac:dyDescent="0.25">
      <c r="A381" s="24" t="s">
        <v>300</v>
      </c>
      <c r="B381" s="19" t="s">
        <v>311</v>
      </c>
      <c r="C381" s="24"/>
      <c r="D381" s="24"/>
      <c r="E381" s="12">
        <v>232.40491228070178</v>
      </c>
      <c r="F381" s="12"/>
      <c r="G381" s="11"/>
      <c r="H381" s="5">
        <f t="shared" si="64"/>
        <v>211.38742456140352</v>
      </c>
      <c r="I381" s="204">
        <v>243.09553824561405</v>
      </c>
      <c r="J381" s="223">
        <f t="shared" si="66"/>
        <v>1.0389999999999999</v>
      </c>
      <c r="K381" s="220">
        <f t="shared" si="65"/>
        <v>219.63153411929824</v>
      </c>
    </row>
    <row r="382" spans="1:11" x14ac:dyDescent="0.25">
      <c r="A382" s="24" t="s">
        <v>300</v>
      </c>
      <c r="B382" s="19" t="s">
        <v>312</v>
      </c>
      <c r="C382" s="24"/>
      <c r="D382" s="24"/>
      <c r="E382" s="12">
        <v>17.943026315789478</v>
      </c>
      <c r="F382" s="12"/>
      <c r="G382" s="11"/>
      <c r="H382" s="5">
        <f t="shared" si="64"/>
        <v>16.347826086956523</v>
      </c>
      <c r="I382" s="204">
        <v>18.8</v>
      </c>
      <c r="J382" s="223">
        <f t="shared" si="66"/>
        <v>1.0389999999999999</v>
      </c>
      <c r="K382" s="220">
        <f t="shared" si="65"/>
        <v>16.985391304347825</v>
      </c>
    </row>
    <row r="383" spans="1:11" x14ac:dyDescent="0.25">
      <c r="A383" s="24" t="s">
        <v>300</v>
      </c>
      <c r="B383" s="19" t="s">
        <v>313</v>
      </c>
      <c r="C383" s="24"/>
      <c r="D383" s="24"/>
      <c r="E383" s="12">
        <v>89.471008771929831</v>
      </c>
      <c r="F383" s="12"/>
      <c r="G383" s="11"/>
      <c r="H383" s="5">
        <f t="shared" si="64"/>
        <v>81.391304347826093</v>
      </c>
      <c r="I383" s="204">
        <v>93.6</v>
      </c>
      <c r="J383" s="223">
        <f t="shared" si="66"/>
        <v>1.0389999999999999</v>
      </c>
      <c r="K383" s="220">
        <f t="shared" si="65"/>
        <v>84.56556521739131</v>
      </c>
    </row>
    <row r="384" spans="1:11" x14ac:dyDescent="0.25">
      <c r="E384" s="21"/>
      <c r="F384" s="21"/>
      <c r="G384" s="22"/>
      <c r="H384" s="5"/>
    </row>
    <row r="385" spans="1:10" x14ac:dyDescent="0.25">
      <c r="A385" s="36" t="s">
        <v>314</v>
      </c>
      <c r="E385" s="21"/>
      <c r="F385" s="21"/>
      <c r="G385" s="22"/>
      <c r="H385" s="5"/>
    </row>
    <row r="386" spans="1:10" x14ac:dyDescent="0.25">
      <c r="A386" s="39"/>
      <c r="B386" s="39" t="s">
        <v>315</v>
      </c>
      <c r="E386" s="134"/>
      <c r="F386" s="134"/>
      <c r="G386" s="135"/>
      <c r="H386" s="5"/>
    </row>
    <row r="387" spans="1:10" x14ac:dyDescent="0.25">
      <c r="A387" s="6" t="s">
        <v>4</v>
      </c>
      <c r="B387" s="6" t="s">
        <v>5</v>
      </c>
      <c r="C387" s="24"/>
      <c r="D387" s="24"/>
      <c r="E387" s="126" t="s">
        <v>6</v>
      </c>
      <c r="F387" s="126" t="s">
        <v>31</v>
      </c>
      <c r="G387" s="127" t="s">
        <v>92</v>
      </c>
      <c r="H387" s="212"/>
    </row>
    <row r="388" spans="1:10" x14ac:dyDescent="0.25">
      <c r="A388" s="24"/>
      <c r="B388" s="77"/>
      <c r="C388" s="24"/>
      <c r="D388" s="24"/>
      <c r="E388" s="12"/>
      <c r="F388" s="12"/>
      <c r="G388" s="11"/>
      <c r="H388" s="5"/>
    </row>
    <row r="389" spans="1:10" x14ac:dyDescent="0.25">
      <c r="A389" s="129" t="s">
        <v>316</v>
      </c>
      <c r="B389" s="14" t="s">
        <v>317</v>
      </c>
      <c r="C389" s="24"/>
      <c r="D389" s="24"/>
      <c r="E389" s="12" t="s">
        <v>318</v>
      </c>
      <c r="F389" s="12"/>
      <c r="G389" s="11"/>
      <c r="H389" s="26"/>
      <c r="I389" s="26" t="s">
        <v>716</v>
      </c>
      <c r="J389" s="227"/>
    </row>
    <row r="390" spans="1:10" x14ac:dyDescent="0.25">
      <c r="A390" s="129" t="s">
        <v>316</v>
      </c>
      <c r="B390" s="14" t="s">
        <v>319</v>
      </c>
      <c r="C390" s="24"/>
      <c r="D390" s="24"/>
      <c r="E390" s="12" t="s">
        <v>318</v>
      </c>
      <c r="F390" s="12"/>
      <c r="G390" s="11"/>
      <c r="H390" s="26"/>
      <c r="I390" s="26" t="s">
        <v>716</v>
      </c>
      <c r="J390" s="227"/>
    </row>
    <row r="391" spans="1:10" x14ac:dyDescent="0.25">
      <c r="A391" s="129" t="s">
        <v>316</v>
      </c>
      <c r="B391" s="14" t="s">
        <v>320</v>
      </c>
      <c r="C391" s="24"/>
      <c r="D391" s="24"/>
      <c r="E391" s="12" t="s">
        <v>318</v>
      </c>
      <c r="F391" s="12"/>
      <c r="G391" s="11"/>
      <c r="H391" s="26"/>
      <c r="I391" s="26" t="s">
        <v>716</v>
      </c>
      <c r="J391" s="227"/>
    </row>
    <row r="392" spans="1:10" x14ac:dyDescent="0.25">
      <c r="A392" s="129" t="s">
        <v>316</v>
      </c>
      <c r="B392" s="14" t="s">
        <v>321</v>
      </c>
      <c r="C392" s="24"/>
      <c r="D392" s="24"/>
      <c r="E392" s="12" t="s">
        <v>318</v>
      </c>
      <c r="F392" s="12"/>
      <c r="G392" s="11"/>
      <c r="H392" s="26"/>
      <c r="I392" s="26" t="s">
        <v>716</v>
      </c>
      <c r="J392" s="227"/>
    </row>
    <row r="393" spans="1:10" x14ac:dyDescent="0.25">
      <c r="A393" s="129" t="s">
        <v>316</v>
      </c>
      <c r="B393" s="137" t="s">
        <v>322</v>
      </c>
      <c r="C393" s="24"/>
      <c r="D393" s="24"/>
      <c r="E393" s="12" t="s">
        <v>318</v>
      </c>
      <c r="F393" s="12"/>
      <c r="G393" s="11"/>
      <c r="H393" s="26"/>
      <c r="I393" s="26" t="s">
        <v>716</v>
      </c>
      <c r="J393" s="227"/>
    </row>
    <row r="394" spans="1:10" x14ac:dyDescent="0.25">
      <c r="A394" s="129" t="s">
        <v>316</v>
      </c>
      <c r="B394" s="137" t="s">
        <v>323</v>
      </c>
      <c r="C394" s="24"/>
      <c r="D394" s="24"/>
      <c r="E394" s="12" t="s">
        <v>318</v>
      </c>
      <c r="F394" s="12"/>
      <c r="G394" s="11"/>
      <c r="H394" s="26"/>
      <c r="I394" s="26" t="s">
        <v>716</v>
      </c>
      <c r="J394" s="227"/>
    </row>
    <row r="395" spans="1:10" x14ac:dyDescent="0.25">
      <c r="A395" s="129" t="s">
        <v>316</v>
      </c>
      <c r="B395" s="14" t="s">
        <v>324</v>
      </c>
      <c r="C395" s="24"/>
      <c r="D395" s="24"/>
      <c r="E395" s="12" t="s">
        <v>318</v>
      </c>
      <c r="F395" s="12"/>
      <c r="G395" s="11"/>
      <c r="H395" s="26"/>
      <c r="I395" s="26" t="s">
        <v>716</v>
      </c>
      <c r="J395" s="227"/>
    </row>
    <row r="396" spans="1:10" x14ac:dyDescent="0.25">
      <c r="A396" s="129" t="s">
        <v>316</v>
      </c>
      <c r="B396" s="14" t="s">
        <v>325</v>
      </c>
      <c r="C396" s="24"/>
      <c r="D396" s="24"/>
      <c r="E396" s="12" t="s">
        <v>318</v>
      </c>
      <c r="F396" s="12"/>
      <c r="G396" s="11"/>
      <c r="H396" s="26"/>
      <c r="I396" s="26" t="s">
        <v>716</v>
      </c>
      <c r="J396" s="227"/>
    </row>
    <row r="397" spans="1:10" x14ac:dyDescent="0.25">
      <c r="A397" s="129" t="s">
        <v>316</v>
      </c>
      <c r="B397" s="14" t="s">
        <v>326</v>
      </c>
      <c r="C397" s="24"/>
      <c r="D397" s="24"/>
      <c r="E397" s="12" t="s">
        <v>318</v>
      </c>
      <c r="F397" s="12"/>
      <c r="G397" s="11"/>
      <c r="H397" s="26"/>
      <c r="I397" s="26" t="s">
        <v>716</v>
      </c>
      <c r="J397" s="227"/>
    </row>
    <row r="398" spans="1:10" x14ac:dyDescent="0.25">
      <c r="A398" s="129" t="s">
        <v>316</v>
      </c>
      <c r="B398" s="14" t="s">
        <v>327</v>
      </c>
      <c r="C398" s="24"/>
      <c r="D398" s="24"/>
      <c r="E398" s="12" t="s">
        <v>318</v>
      </c>
      <c r="F398" s="12"/>
      <c r="G398" s="11"/>
      <c r="H398" s="26"/>
      <c r="I398" s="26" t="s">
        <v>716</v>
      </c>
      <c r="J398" s="227"/>
    </row>
    <row r="399" spans="1:10" x14ac:dyDescent="0.25">
      <c r="A399" s="129" t="s">
        <v>316</v>
      </c>
      <c r="B399" s="14" t="s">
        <v>328</v>
      </c>
      <c r="C399" s="24"/>
      <c r="D399" s="24"/>
      <c r="E399" s="12" t="s">
        <v>318</v>
      </c>
      <c r="F399" s="12"/>
      <c r="G399" s="11"/>
      <c r="H399" s="26"/>
      <c r="I399" s="26" t="s">
        <v>716</v>
      </c>
      <c r="J399" s="227"/>
    </row>
    <row r="400" spans="1:10" x14ac:dyDescent="0.25">
      <c r="A400" s="129" t="s">
        <v>316</v>
      </c>
      <c r="B400" s="14" t="s">
        <v>329</v>
      </c>
      <c r="C400" s="24"/>
      <c r="D400" s="24"/>
      <c r="E400" s="12" t="s">
        <v>318</v>
      </c>
      <c r="F400" s="12"/>
      <c r="G400" s="11"/>
      <c r="H400" s="26"/>
      <c r="I400" s="26" t="s">
        <v>716</v>
      </c>
      <c r="J400" s="227"/>
    </row>
    <row r="401" spans="1:11" x14ac:dyDescent="0.25">
      <c r="A401" s="129" t="s">
        <v>316</v>
      </c>
      <c r="B401" s="137" t="s">
        <v>330</v>
      </c>
      <c r="C401" s="24"/>
      <c r="D401" s="24"/>
      <c r="E401" s="12" t="s">
        <v>318</v>
      </c>
      <c r="F401" s="12"/>
      <c r="G401" s="11"/>
      <c r="H401" s="26"/>
      <c r="I401" s="26" t="s">
        <v>716</v>
      </c>
      <c r="J401" s="227"/>
    </row>
    <row r="402" spans="1:11" x14ac:dyDescent="0.25">
      <c r="A402" s="129" t="s">
        <v>316</v>
      </c>
      <c r="B402" s="14" t="s">
        <v>331</v>
      </c>
      <c r="C402" s="24"/>
      <c r="D402" s="24"/>
      <c r="E402" s="12" t="s">
        <v>318</v>
      </c>
      <c r="F402" s="12"/>
      <c r="G402" s="11"/>
      <c r="H402" s="26"/>
      <c r="I402" s="207" t="s">
        <v>318</v>
      </c>
      <c r="J402" s="227"/>
    </row>
    <row r="403" spans="1:11" x14ac:dyDescent="0.25">
      <c r="A403" s="129" t="s">
        <v>316</v>
      </c>
      <c r="B403" s="137" t="s">
        <v>332</v>
      </c>
      <c r="C403" s="24"/>
      <c r="D403" s="24"/>
      <c r="E403" s="12" t="s">
        <v>318</v>
      </c>
      <c r="F403" s="12"/>
      <c r="G403" s="11"/>
      <c r="H403" s="26"/>
      <c r="I403" s="26" t="s">
        <v>716</v>
      </c>
      <c r="J403" s="227"/>
    </row>
    <row r="404" spans="1:11" x14ac:dyDescent="0.25">
      <c r="A404" s="129" t="s">
        <v>316</v>
      </c>
      <c r="B404" s="137" t="s">
        <v>333</v>
      </c>
      <c r="C404" s="24"/>
      <c r="D404" s="24"/>
      <c r="E404" s="12" t="s">
        <v>318</v>
      </c>
      <c r="F404" s="12"/>
      <c r="G404" s="11"/>
      <c r="H404" s="26"/>
      <c r="I404" s="26" t="s">
        <v>716</v>
      </c>
      <c r="J404" s="227"/>
    </row>
    <row r="405" spans="1:11" x14ac:dyDescent="0.25">
      <c r="A405" s="129" t="s">
        <v>316</v>
      </c>
      <c r="B405" s="137" t="s">
        <v>334</v>
      </c>
      <c r="C405" s="24"/>
      <c r="D405" s="24"/>
      <c r="E405" s="12" t="s">
        <v>318</v>
      </c>
      <c r="F405" s="12"/>
      <c r="G405" s="11"/>
      <c r="H405" s="26"/>
      <c r="I405" s="26" t="s">
        <v>716</v>
      </c>
      <c r="J405" s="227"/>
    </row>
    <row r="406" spans="1:11" x14ac:dyDescent="0.25">
      <c r="A406" s="129" t="s">
        <v>316</v>
      </c>
      <c r="B406" s="138" t="s">
        <v>335</v>
      </c>
      <c r="C406" s="24"/>
      <c r="D406" s="24"/>
      <c r="E406" s="12" t="s">
        <v>318</v>
      </c>
      <c r="F406" s="12"/>
      <c r="G406" s="11"/>
      <c r="H406" s="26"/>
      <c r="I406" s="26" t="s">
        <v>716</v>
      </c>
      <c r="J406" s="227"/>
    </row>
    <row r="407" spans="1:11" x14ac:dyDescent="0.25">
      <c r="A407" s="129" t="s">
        <v>316</v>
      </c>
      <c r="B407" s="137" t="s">
        <v>336</v>
      </c>
      <c r="C407" s="24"/>
      <c r="D407" s="24"/>
      <c r="E407" s="12" t="s">
        <v>318</v>
      </c>
      <c r="F407" s="12"/>
      <c r="G407" s="11"/>
      <c r="H407" s="26"/>
      <c r="I407" s="26" t="s">
        <v>716</v>
      </c>
      <c r="J407" s="227"/>
    </row>
    <row r="408" spans="1:11" x14ac:dyDescent="0.25">
      <c r="A408" s="129" t="s">
        <v>316</v>
      </c>
      <c r="B408" s="137" t="s">
        <v>337</v>
      </c>
      <c r="C408" s="24"/>
      <c r="D408" s="24"/>
      <c r="E408" s="12" t="s">
        <v>318</v>
      </c>
      <c r="F408" s="12"/>
      <c r="G408" s="11"/>
      <c r="H408" s="26"/>
      <c r="I408" s="26" t="s">
        <v>716</v>
      </c>
      <c r="J408" s="227"/>
    </row>
    <row r="409" spans="1:11" x14ac:dyDescent="0.25">
      <c r="A409" s="129" t="s">
        <v>316</v>
      </c>
      <c r="B409" s="137" t="s">
        <v>338</v>
      </c>
      <c r="C409" s="24"/>
      <c r="D409" s="24"/>
      <c r="E409" s="12" t="s">
        <v>318</v>
      </c>
      <c r="F409" s="12"/>
      <c r="G409" s="11"/>
      <c r="H409" s="26"/>
      <c r="I409" s="26" t="s">
        <v>716</v>
      </c>
      <c r="J409" s="227"/>
    </row>
    <row r="410" spans="1:11" x14ac:dyDescent="0.25">
      <c r="A410" s="129" t="s">
        <v>316</v>
      </c>
      <c r="B410" s="138" t="s">
        <v>337</v>
      </c>
      <c r="C410" s="24"/>
      <c r="D410" s="24"/>
      <c r="E410" s="12" t="s">
        <v>318</v>
      </c>
      <c r="F410" s="12"/>
      <c r="G410" s="11"/>
      <c r="H410" s="26"/>
      <c r="I410" s="26" t="s">
        <v>716</v>
      </c>
      <c r="J410" s="227"/>
    </row>
    <row r="411" spans="1:11" x14ac:dyDescent="0.25">
      <c r="A411" s="129" t="s">
        <v>316</v>
      </c>
      <c r="B411" s="138" t="s">
        <v>339</v>
      </c>
      <c r="C411" s="24"/>
      <c r="D411" s="24"/>
      <c r="E411" s="12" t="s">
        <v>318</v>
      </c>
      <c r="F411" s="12"/>
      <c r="G411" s="11"/>
      <c r="H411" s="26"/>
      <c r="I411" s="26" t="s">
        <v>716</v>
      </c>
      <c r="J411" s="227"/>
    </row>
    <row r="412" spans="1:11" x14ac:dyDescent="0.25">
      <c r="A412" s="129" t="s">
        <v>316</v>
      </c>
      <c r="B412" s="138" t="s">
        <v>340</v>
      </c>
      <c r="C412" s="24"/>
      <c r="D412" s="24"/>
      <c r="E412" s="12" t="s">
        <v>318</v>
      </c>
      <c r="F412" s="12"/>
      <c r="G412" s="11"/>
      <c r="H412" s="26"/>
      <c r="I412" s="26" t="s">
        <v>716</v>
      </c>
      <c r="J412" s="227"/>
    </row>
    <row r="413" spans="1:11" x14ac:dyDescent="0.25">
      <c r="A413" s="129" t="s">
        <v>316</v>
      </c>
      <c r="B413" s="137" t="s">
        <v>341</v>
      </c>
      <c r="C413" s="24"/>
      <c r="D413" s="24"/>
      <c r="E413" s="12">
        <v>3350</v>
      </c>
      <c r="F413" s="12"/>
      <c r="G413" s="11"/>
      <c r="H413" s="25"/>
      <c r="I413" s="204">
        <f t="shared" ref="I413:I436" si="67">E413*1.046</f>
        <v>3504.1000000000004</v>
      </c>
      <c r="J413" s="223">
        <f t="shared" ref="J413:J436" si="68">1.039</f>
        <v>1.0389999999999999</v>
      </c>
    </row>
    <row r="414" spans="1:11" x14ac:dyDescent="0.25">
      <c r="A414" s="129" t="s">
        <v>316</v>
      </c>
      <c r="B414" s="137" t="s">
        <v>342</v>
      </c>
      <c r="C414" s="24"/>
      <c r="D414" s="24"/>
      <c r="E414" s="12">
        <v>3350</v>
      </c>
      <c r="F414" s="12"/>
      <c r="G414" s="11"/>
      <c r="H414" s="25"/>
      <c r="I414" s="204">
        <f t="shared" si="67"/>
        <v>3504.1000000000004</v>
      </c>
      <c r="J414" s="223">
        <f t="shared" si="68"/>
        <v>1.0389999999999999</v>
      </c>
      <c r="K414" s="236">
        <f>I414*J414</f>
        <v>3640.7599</v>
      </c>
    </row>
    <row r="415" spans="1:11" x14ac:dyDescent="0.25">
      <c r="A415" s="129" t="s">
        <v>316</v>
      </c>
      <c r="B415" s="137" t="s">
        <v>343</v>
      </c>
      <c r="C415" s="24"/>
      <c r="D415" s="24"/>
      <c r="E415" s="12">
        <v>3350</v>
      </c>
      <c r="F415" s="12"/>
      <c r="G415" s="11"/>
      <c r="H415" s="25"/>
      <c r="I415" s="204">
        <f t="shared" si="67"/>
        <v>3504.1000000000004</v>
      </c>
      <c r="J415" s="223">
        <f t="shared" si="68"/>
        <v>1.0389999999999999</v>
      </c>
      <c r="K415" s="236">
        <f t="shared" ref="K415:K459" si="69">I415*J415</f>
        <v>3640.7599</v>
      </c>
    </row>
    <row r="416" spans="1:11" x14ac:dyDescent="0.25">
      <c r="A416" s="129" t="s">
        <v>316</v>
      </c>
      <c r="B416" s="14" t="s">
        <v>344</v>
      </c>
      <c r="C416" s="24"/>
      <c r="D416" s="24"/>
      <c r="E416" s="12">
        <v>3350</v>
      </c>
      <c r="F416" s="12"/>
      <c r="G416" s="11"/>
      <c r="H416" s="25"/>
      <c r="I416" s="204">
        <f t="shared" si="67"/>
        <v>3504.1000000000004</v>
      </c>
      <c r="J416" s="223">
        <f t="shared" si="68"/>
        <v>1.0389999999999999</v>
      </c>
      <c r="K416" s="236">
        <f t="shared" si="69"/>
        <v>3640.7599</v>
      </c>
    </row>
    <row r="417" spans="1:11" x14ac:dyDescent="0.25">
      <c r="A417" s="129" t="s">
        <v>316</v>
      </c>
      <c r="B417" s="14" t="s">
        <v>345</v>
      </c>
      <c r="C417" s="24"/>
      <c r="D417" s="24"/>
      <c r="E417" s="12">
        <v>3350</v>
      </c>
      <c r="F417" s="12"/>
      <c r="G417" s="11"/>
      <c r="H417" s="25"/>
      <c r="I417" s="204">
        <f t="shared" si="67"/>
        <v>3504.1000000000004</v>
      </c>
      <c r="J417" s="223">
        <f t="shared" si="68"/>
        <v>1.0389999999999999</v>
      </c>
      <c r="K417" s="236">
        <f t="shared" si="69"/>
        <v>3640.7599</v>
      </c>
    </row>
    <row r="418" spans="1:11" x14ac:dyDescent="0.25">
      <c r="A418" s="129" t="s">
        <v>316</v>
      </c>
      <c r="B418" s="14" t="s">
        <v>346</v>
      </c>
      <c r="C418" s="24"/>
      <c r="D418" s="24"/>
      <c r="E418" s="12">
        <v>3350</v>
      </c>
      <c r="F418" s="12"/>
      <c r="G418" s="11"/>
      <c r="H418" s="25"/>
      <c r="I418" s="204">
        <f t="shared" si="67"/>
        <v>3504.1000000000004</v>
      </c>
      <c r="J418" s="223">
        <f t="shared" si="68"/>
        <v>1.0389999999999999</v>
      </c>
      <c r="K418" s="236">
        <f t="shared" si="69"/>
        <v>3640.7599</v>
      </c>
    </row>
    <row r="419" spans="1:11" x14ac:dyDescent="0.25">
      <c r="A419" s="129" t="s">
        <v>316</v>
      </c>
      <c r="B419" s="14" t="s">
        <v>347</v>
      </c>
      <c r="C419" s="24"/>
      <c r="D419" s="24"/>
      <c r="E419" s="12">
        <v>3350</v>
      </c>
      <c r="F419" s="12"/>
      <c r="G419" s="11"/>
      <c r="H419" s="25"/>
      <c r="I419" s="204">
        <f t="shared" si="67"/>
        <v>3504.1000000000004</v>
      </c>
      <c r="J419" s="223">
        <f t="shared" si="68"/>
        <v>1.0389999999999999</v>
      </c>
      <c r="K419" s="236">
        <f t="shared" si="69"/>
        <v>3640.7599</v>
      </c>
    </row>
    <row r="420" spans="1:11" x14ac:dyDescent="0.25">
      <c r="A420" s="129" t="s">
        <v>316</v>
      </c>
      <c r="B420" s="14" t="s">
        <v>348</v>
      </c>
      <c r="C420" s="24"/>
      <c r="D420" s="24"/>
      <c r="E420" s="12">
        <v>3350</v>
      </c>
      <c r="F420" s="12"/>
      <c r="G420" s="11"/>
      <c r="H420" s="25"/>
      <c r="I420" s="204">
        <f t="shared" si="67"/>
        <v>3504.1000000000004</v>
      </c>
      <c r="J420" s="223">
        <f t="shared" si="68"/>
        <v>1.0389999999999999</v>
      </c>
      <c r="K420" s="236">
        <f t="shared" si="69"/>
        <v>3640.7599</v>
      </c>
    </row>
    <row r="421" spans="1:11" x14ac:dyDescent="0.25">
      <c r="A421" s="129" t="s">
        <v>316</v>
      </c>
      <c r="B421" s="137" t="s">
        <v>349</v>
      </c>
      <c r="C421" s="24"/>
      <c r="D421" s="24"/>
      <c r="E421" s="12">
        <v>2963.4110000000005</v>
      </c>
      <c r="F421" s="12"/>
      <c r="G421" s="11"/>
      <c r="H421" s="25"/>
      <c r="I421" s="204">
        <f t="shared" si="67"/>
        <v>3099.7279060000005</v>
      </c>
      <c r="J421" s="223">
        <f t="shared" si="68"/>
        <v>1.0389999999999999</v>
      </c>
      <c r="K421" s="236">
        <f t="shared" si="69"/>
        <v>3220.6172943340002</v>
      </c>
    </row>
    <row r="422" spans="1:11" x14ac:dyDescent="0.25">
      <c r="A422" s="129" t="s">
        <v>316</v>
      </c>
      <c r="B422" s="14" t="s">
        <v>350</v>
      </c>
      <c r="C422" s="24"/>
      <c r="D422" s="24"/>
      <c r="E422" s="12">
        <v>2963.4110000000005</v>
      </c>
      <c r="F422" s="12"/>
      <c r="G422" s="11"/>
      <c r="H422" s="25"/>
      <c r="I422" s="204">
        <f t="shared" si="67"/>
        <v>3099.7279060000005</v>
      </c>
      <c r="J422" s="223">
        <f t="shared" si="68"/>
        <v>1.0389999999999999</v>
      </c>
      <c r="K422" s="236">
        <f t="shared" si="69"/>
        <v>3220.6172943340002</v>
      </c>
    </row>
    <row r="423" spans="1:11" x14ac:dyDescent="0.25">
      <c r="A423" s="129" t="s">
        <v>316</v>
      </c>
      <c r="B423" s="137" t="s">
        <v>351</v>
      </c>
      <c r="C423" s="24"/>
      <c r="D423" s="24"/>
      <c r="E423" s="12">
        <v>2963.4110000000005</v>
      </c>
      <c r="F423" s="12"/>
      <c r="G423" s="11"/>
      <c r="H423" s="25"/>
      <c r="I423" s="204">
        <f t="shared" si="67"/>
        <v>3099.7279060000005</v>
      </c>
      <c r="J423" s="223">
        <f t="shared" si="68"/>
        <v>1.0389999999999999</v>
      </c>
      <c r="K423" s="236">
        <f t="shared" si="69"/>
        <v>3220.6172943340002</v>
      </c>
    </row>
    <row r="424" spans="1:11" x14ac:dyDescent="0.25">
      <c r="A424" s="129" t="s">
        <v>316</v>
      </c>
      <c r="B424" s="137" t="s">
        <v>352</v>
      </c>
      <c r="C424" s="24"/>
      <c r="D424" s="24"/>
      <c r="E424" s="12">
        <v>2963.4110000000005</v>
      </c>
      <c r="F424" s="12"/>
      <c r="G424" s="11"/>
      <c r="H424" s="25"/>
      <c r="I424" s="204">
        <f t="shared" si="67"/>
        <v>3099.7279060000005</v>
      </c>
      <c r="J424" s="223">
        <f t="shared" si="68"/>
        <v>1.0389999999999999</v>
      </c>
      <c r="K424" s="236">
        <f t="shared" si="69"/>
        <v>3220.6172943340002</v>
      </c>
    </row>
    <row r="425" spans="1:11" x14ac:dyDescent="0.25">
      <c r="A425" s="129" t="s">
        <v>316</v>
      </c>
      <c r="B425" s="10" t="s">
        <v>353</v>
      </c>
      <c r="C425" s="24"/>
      <c r="D425" s="24"/>
      <c r="E425" s="12">
        <v>708.69700000000012</v>
      </c>
      <c r="F425" s="12"/>
      <c r="G425" s="11"/>
      <c r="H425" s="25"/>
      <c r="I425" s="204">
        <f t="shared" si="67"/>
        <v>741.2970620000001</v>
      </c>
      <c r="J425" s="223">
        <f t="shared" si="68"/>
        <v>1.0389999999999999</v>
      </c>
      <c r="K425" s="236">
        <f t="shared" si="69"/>
        <v>770.20764741800008</v>
      </c>
    </row>
    <row r="426" spans="1:11" x14ac:dyDescent="0.25">
      <c r="A426" s="129" t="s">
        <v>316</v>
      </c>
      <c r="B426" s="14" t="s">
        <v>353</v>
      </c>
      <c r="C426" s="24"/>
      <c r="D426" s="24"/>
      <c r="E426" s="12">
        <v>708.69700000000012</v>
      </c>
      <c r="F426" s="12"/>
      <c r="G426" s="11"/>
      <c r="H426" s="25"/>
      <c r="I426" s="204">
        <f t="shared" si="67"/>
        <v>741.2970620000001</v>
      </c>
      <c r="J426" s="223">
        <f t="shared" si="68"/>
        <v>1.0389999999999999</v>
      </c>
      <c r="K426" s="236">
        <f t="shared" si="69"/>
        <v>770.20764741800008</v>
      </c>
    </row>
    <row r="427" spans="1:11" x14ac:dyDescent="0.25">
      <c r="A427" s="129" t="s">
        <v>316</v>
      </c>
      <c r="B427" s="14" t="s">
        <v>353</v>
      </c>
      <c r="C427" s="24"/>
      <c r="D427" s="24"/>
      <c r="E427" s="12">
        <v>708.69700000000012</v>
      </c>
      <c r="F427" s="12"/>
      <c r="G427" s="11"/>
      <c r="H427" s="25"/>
      <c r="I427" s="204">
        <f t="shared" si="67"/>
        <v>741.2970620000001</v>
      </c>
      <c r="J427" s="223">
        <f t="shared" si="68"/>
        <v>1.0389999999999999</v>
      </c>
      <c r="K427" s="236">
        <f t="shared" si="69"/>
        <v>770.20764741800008</v>
      </c>
    </row>
    <row r="428" spans="1:11" x14ac:dyDescent="0.25">
      <c r="A428" s="129" t="s">
        <v>316</v>
      </c>
      <c r="B428" s="10" t="s">
        <v>353</v>
      </c>
      <c r="C428" s="24"/>
      <c r="D428" s="24"/>
      <c r="E428" s="12">
        <v>708.69700000000012</v>
      </c>
      <c r="F428" s="12"/>
      <c r="G428" s="11"/>
      <c r="H428" s="25"/>
      <c r="I428" s="204">
        <f t="shared" si="67"/>
        <v>741.2970620000001</v>
      </c>
      <c r="J428" s="223">
        <f t="shared" si="68"/>
        <v>1.0389999999999999</v>
      </c>
      <c r="K428" s="236">
        <f t="shared" si="69"/>
        <v>770.20764741800008</v>
      </c>
    </row>
    <row r="429" spans="1:11" x14ac:dyDescent="0.25">
      <c r="A429" s="129" t="s">
        <v>316</v>
      </c>
      <c r="B429" s="138" t="s">
        <v>353</v>
      </c>
      <c r="C429" s="24"/>
      <c r="D429" s="24"/>
      <c r="E429" s="12">
        <v>708.69700000000012</v>
      </c>
      <c r="F429" s="12"/>
      <c r="G429" s="11"/>
      <c r="H429" s="25"/>
      <c r="I429" s="204">
        <f t="shared" si="67"/>
        <v>741.2970620000001</v>
      </c>
      <c r="J429" s="223">
        <f t="shared" si="68"/>
        <v>1.0389999999999999</v>
      </c>
      <c r="K429" s="236">
        <f t="shared" si="69"/>
        <v>770.20764741800008</v>
      </c>
    </row>
    <row r="430" spans="1:11" x14ac:dyDescent="0.25">
      <c r="A430" s="129" t="s">
        <v>316</v>
      </c>
      <c r="B430" s="10" t="s">
        <v>353</v>
      </c>
      <c r="C430" s="24"/>
      <c r="D430" s="24"/>
      <c r="E430" s="12">
        <v>708.69700000000012</v>
      </c>
      <c r="F430" s="12"/>
      <c r="G430" s="11"/>
      <c r="H430" s="25"/>
      <c r="I430" s="204">
        <f t="shared" si="67"/>
        <v>741.2970620000001</v>
      </c>
      <c r="J430" s="223">
        <f t="shared" si="68"/>
        <v>1.0389999999999999</v>
      </c>
      <c r="K430" s="236">
        <f t="shared" si="69"/>
        <v>770.20764741800008</v>
      </c>
    </row>
    <row r="431" spans="1:11" x14ac:dyDescent="0.25">
      <c r="A431" s="129" t="s">
        <v>316</v>
      </c>
      <c r="B431" s="10" t="s">
        <v>354</v>
      </c>
      <c r="C431" s="24"/>
      <c r="D431" s="24"/>
      <c r="E431" s="12">
        <v>273.82300000000004</v>
      </c>
      <c r="F431" s="12"/>
      <c r="G431" s="11"/>
      <c r="H431" s="25"/>
      <c r="I431" s="204">
        <f t="shared" si="67"/>
        <v>286.41885800000006</v>
      </c>
      <c r="J431" s="223">
        <f t="shared" si="68"/>
        <v>1.0389999999999999</v>
      </c>
      <c r="K431" s="236">
        <f t="shared" si="69"/>
        <v>297.58919346200003</v>
      </c>
    </row>
    <row r="432" spans="1:11" x14ac:dyDescent="0.25">
      <c r="A432" s="129" t="s">
        <v>316</v>
      </c>
      <c r="B432" s="10" t="s">
        <v>354</v>
      </c>
      <c r="C432" s="24"/>
      <c r="D432" s="24"/>
      <c r="E432" s="12">
        <v>273.82300000000004</v>
      </c>
      <c r="F432" s="12"/>
      <c r="G432" s="11"/>
      <c r="H432" s="25"/>
      <c r="I432" s="204">
        <f t="shared" si="67"/>
        <v>286.41885800000006</v>
      </c>
      <c r="J432" s="223">
        <f t="shared" si="68"/>
        <v>1.0389999999999999</v>
      </c>
      <c r="K432" s="236">
        <f t="shared" si="69"/>
        <v>297.58919346200003</v>
      </c>
    </row>
    <row r="433" spans="1:11" x14ac:dyDescent="0.25">
      <c r="A433" s="129" t="s">
        <v>316</v>
      </c>
      <c r="B433" s="10" t="s">
        <v>354</v>
      </c>
      <c r="C433" s="24"/>
      <c r="D433" s="24"/>
      <c r="E433" s="12">
        <v>273.82300000000004</v>
      </c>
      <c r="F433" s="12"/>
      <c r="G433" s="11"/>
      <c r="H433" s="25"/>
      <c r="I433" s="204">
        <f t="shared" si="67"/>
        <v>286.41885800000006</v>
      </c>
      <c r="J433" s="223">
        <f t="shared" si="68"/>
        <v>1.0389999999999999</v>
      </c>
      <c r="K433" s="236">
        <f t="shared" si="69"/>
        <v>297.58919346200003</v>
      </c>
    </row>
    <row r="434" spans="1:11" x14ac:dyDescent="0.25">
      <c r="A434" s="129" t="s">
        <v>316</v>
      </c>
      <c r="B434" s="138" t="s">
        <v>354</v>
      </c>
      <c r="C434" s="24"/>
      <c r="D434" s="24"/>
      <c r="E434" s="12">
        <v>273.82300000000004</v>
      </c>
      <c r="F434" s="12"/>
      <c r="G434" s="11"/>
      <c r="H434" s="25"/>
      <c r="I434" s="204">
        <f t="shared" si="67"/>
        <v>286.41885800000006</v>
      </c>
      <c r="J434" s="223">
        <f t="shared" si="68"/>
        <v>1.0389999999999999</v>
      </c>
      <c r="K434" s="236">
        <f t="shared" si="69"/>
        <v>297.58919346200003</v>
      </c>
    </row>
    <row r="435" spans="1:11" x14ac:dyDescent="0.25">
      <c r="A435" s="129" t="s">
        <v>316</v>
      </c>
      <c r="B435" s="138" t="s">
        <v>354</v>
      </c>
      <c r="C435" s="24"/>
      <c r="D435" s="24"/>
      <c r="E435" s="12">
        <v>273.82300000000004</v>
      </c>
      <c r="F435" s="12"/>
      <c r="G435" s="11"/>
      <c r="H435" s="25"/>
      <c r="I435" s="204">
        <f t="shared" si="67"/>
        <v>286.41885800000006</v>
      </c>
      <c r="J435" s="223">
        <f t="shared" si="68"/>
        <v>1.0389999999999999</v>
      </c>
      <c r="K435" s="236">
        <f t="shared" si="69"/>
        <v>297.58919346200003</v>
      </c>
    </row>
    <row r="436" spans="1:11" x14ac:dyDescent="0.25">
      <c r="A436" s="129" t="s">
        <v>316</v>
      </c>
      <c r="B436" s="138" t="s">
        <v>354</v>
      </c>
      <c r="C436" s="24"/>
      <c r="D436" s="24"/>
      <c r="E436" s="12">
        <v>273.82300000000004</v>
      </c>
      <c r="F436" s="12"/>
      <c r="G436" s="11"/>
      <c r="H436" s="25"/>
      <c r="I436" s="204">
        <f t="shared" si="67"/>
        <v>286.41885800000006</v>
      </c>
      <c r="J436" s="223">
        <f t="shared" si="68"/>
        <v>1.0389999999999999</v>
      </c>
      <c r="K436" s="236">
        <f t="shared" si="69"/>
        <v>297.58919346200003</v>
      </c>
    </row>
    <row r="437" spans="1:11" x14ac:dyDescent="0.25">
      <c r="A437" s="129" t="s">
        <v>316</v>
      </c>
      <c r="B437" s="10" t="s">
        <v>355</v>
      </c>
      <c r="C437" s="24"/>
      <c r="D437" s="24"/>
      <c r="E437" s="12" t="s">
        <v>356</v>
      </c>
      <c r="F437" s="12"/>
      <c r="G437" s="11"/>
      <c r="H437" s="25"/>
      <c r="I437" s="208" t="s">
        <v>356</v>
      </c>
      <c r="J437" s="25" t="s">
        <v>356</v>
      </c>
      <c r="K437" s="208" t="s">
        <v>356</v>
      </c>
    </row>
    <row r="438" spans="1:11" x14ac:dyDescent="0.25">
      <c r="A438" s="129" t="s">
        <v>316</v>
      </c>
      <c r="B438" s="140" t="s">
        <v>357</v>
      </c>
      <c r="C438" s="24"/>
      <c r="D438" s="24"/>
      <c r="E438" s="12" t="s">
        <v>318</v>
      </c>
      <c r="F438" s="12"/>
      <c r="G438" s="11"/>
      <c r="H438" s="25"/>
      <c r="I438" s="208" t="s">
        <v>356</v>
      </c>
      <c r="J438" s="228"/>
      <c r="K438" s="208" t="s">
        <v>356</v>
      </c>
    </row>
    <row r="439" spans="1:11" x14ac:dyDescent="0.25">
      <c r="A439" s="129" t="s">
        <v>316</v>
      </c>
      <c r="B439" s="140" t="s">
        <v>358</v>
      </c>
      <c r="C439" s="24"/>
      <c r="D439" s="24"/>
      <c r="E439" s="12" t="s">
        <v>318</v>
      </c>
      <c r="F439" s="12"/>
      <c r="G439" s="11"/>
      <c r="H439" s="25"/>
      <c r="I439" s="208" t="s">
        <v>356</v>
      </c>
      <c r="J439" s="228"/>
      <c r="K439" s="208" t="s">
        <v>356</v>
      </c>
    </row>
    <row r="440" spans="1:11" x14ac:dyDescent="0.25">
      <c r="A440" s="129" t="s">
        <v>316</v>
      </c>
      <c r="B440" s="138" t="s">
        <v>359</v>
      </c>
      <c r="C440" s="24"/>
      <c r="D440" s="24"/>
      <c r="E440" s="12" t="s">
        <v>318</v>
      </c>
      <c r="F440" s="12"/>
      <c r="G440" s="11"/>
      <c r="H440" s="25"/>
      <c r="I440" s="208" t="s">
        <v>318</v>
      </c>
      <c r="J440" s="228"/>
      <c r="K440" s="208" t="s">
        <v>356</v>
      </c>
    </row>
    <row r="441" spans="1:11" x14ac:dyDescent="0.25">
      <c r="A441" s="129" t="s">
        <v>316</v>
      </c>
      <c r="B441" s="138" t="s">
        <v>360</v>
      </c>
      <c r="C441" s="24"/>
      <c r="D441" s="24"/>
      <c r="E441" s="12" t="s">
        <v>318</v>
      </c>
      <c r="F441" s="12"/>
      <c r="G441" s="11"/>
      <c r="H441" s="25"/>
      <c r="I441" s="208" t="s">
        <v>318</v>
      </c>
      <c r="J441" s="228"/>
      <c r="K441" s="208" t="s">
        <v>356</v>
      </c>
    </row>
    <row r="442" spans="1:11" x14ac:dyDescent="0.25">
      <c r="A442" s="129" t="s">
        <v>316</v>
      </c>
      <c r="B442" s="138" t="s">
        <v>361</v>
      </c>
      <c r="C442" s="24"/>
      <c r="D442" s="24"/>
      <c r="E442" s="12" t="s">
        <v>318</v>
      </c>
      <c r="F442" s="12"/>
      <c r="G442" s="11"/>
      <c r="H442" s="25"/>
      <c r="I442" s="208" t="s">
        <v>318</v>
      </c>
      <c r="J442" s="228"/>
      <c r="K442" s="208" t="s">
        <v>356</v>
      </c>
    </row>
    <row r="443" spans="1:11" x14ac:dyDescent="0.25">
      <c r="A443" s="129" t="s">
        <v>316</v>
      </c>
      <c r="B443" s="138" t="s">
        <v>361</v>
      </c>
      <c r="C443" s="24"/>
      <c r="D443" s="24"/>
      <c r="E443" s="12" t="s">
        <v>318</v>
      </c>
      <c r="F443" s="12"/>
      <c r="G443" s="11"/>
      <c r="H443" s="25"/>
      <c r="I443" s="208" t="s">
        <v>318</v>
      </c>
      <c r="J443" s="228"/>
      <c r="K443" s="208" t="s">
        <v>356</v>
      </c>
    </row>
    <row r="444" spans="1:11" x14ac:dyDescent="0.25">
      <c r="A444" s="129" t="s">
        <v>316</v>
      </c>
      <c r="B444" s="138" t="s">
        <v>361</v>
      </c>
      <c r="C444" s="24"/>
      <c r="D444" s="24"/>
      <c r="E444" s="12" t="s">
        <v>318</v>
      </c>
      <c r="F444" s="12"/>
      <c r="G444" s="11"/>
      <c r="H444" s="25"/>
      <c r="I444" s="208" t="s">
        <v>318</v>
      </c>
      <c r="J444" s="228"/>
      <c r="K444" s="208" t="s">
        <v>356</v>
      </c>
    </row>
    <row r="445" spans="1:11" x14ac:dyDescent="0.25">
      <c r="A445" s="129" t="s">
        <v>316</v>
      </c>
      <c r="B445" s="138" t="s">
        <v>362</v>
      </c>
      <c r="C445" s="24"/>
      <c r="D445" s="24"/>
      <c r="E445" s="12" t="s">
        <v>318</v>
      </c>
      <c r="F445" s="12"/>
      <c r="G445" s="11"/>
      <c r="H445" s="25"/>
      <c r="I445" s="208" t="s">
        <v>318</v>
      </c>
      <c r="J445" s="228"/>
      <c r="K445" s="208" t="s">
        <v>356</v>
      </c>
    </row>
    <row r="446" spans="1:11" x14ac:dyDescent="0.25">
      <c r="A446" s="129" t="s">
        <v>316</v>
      </c>
      <c r="B446" s="10" t="s">
        <v>363</v>
      </c>
      <c r="C446" s="24"/>
      <c r="D446" s="24"/>
      <c r="E446" s="12" t="s">
        <v>318</v>
      </c>
      <c r="F446" s="12"/>
      <c r="G446" s="11"/>
      <c r="H446" s="25"/>
      <c r="I446" s="208" t="s">
        <v>318</v>
      </c>
      <c r="J446" s="228"/>
      <c r="K446" s="208" t="s">
        <v>356</v>
      </c>
    </row>
    <row r="447" spans="1:11" x14ac:dyDescent="0.25">
      <c r="A447" s="129" t="s">
        <v>316</v>
      </c>
      <c r="B447" s="10" t="s">
        <v>364</v>
      </c>
      <c r="C447" s="24"/>
      <c r="D447" s="24"/>
      <c r="E447" s="12" t="s">
        <v>318</v>
      </c>
      <c r="F447" s="12"/>
      <c r="G447" s="11"/>
      <c r="H447" s="25"/>
      <c r="I447" s="208" t="s">
        <v>318</v>
      </c>
      <c r="J447" s="228"/>
      <c r="K447" s="208" t="s">
        <v>356</v>
      </c>
    </row>
    <row r="448" spans="1:11" x14ac:dyDescent="0.25">
      <c r="A448" s="129" t="s">
        <v>316</v>
      </c>
      <c r="B448" s="10" t="s">
        <v>115</v>
      </c>
      <c r="C448" s="24"/>
      <c r="D448" s="24"/>
      <c r="E448" s="12" t="s">
        <v>318</v>
      </c>
      <c r="F448" s="12"/>
      <c r="G448" s="11"/>
      <c r="H448" s="25"/>
      <c r="I448" s="208" t="s">
        <v>318</v>
      </c>
      <c r="J448" s="228"/>
      <c r="K448" s="208" t="s">
        <v>356</v>
      </c>
    </row>
    <row r="449" spans="1:11" x14ac:dyDescent="0.25">
      <c r="A449" s="129" t="s">
        <v>316</v>
      </c>
      <c r="B449" s="138" t="s">
        <v>365</v>
      </c>
      <c r="C449" s="24"/>
      <c r="D449" s="24"/>
      <c r="E449" s="12" t="s">
        <v>356</v>
      </c>
      <c r="F449" s="12"/>
      <c r="G449" s="11"/>
      <c r="H449" s="25"/>
      <c r="I449" s="208" t="s">
        <v>356</v>
      </c>
      <c r="J449" s="228"/>
      <c r="K449" s="208" t="s">
        <v>356</v>
      </c>
    </row>
    <row r="450" spans="1:11" x14ac:dyDescent="0.25">
      <c r="A450" s="129" t="s">
        <v>316</v>
      </c>
      <c r="B450" s="141" t="s">
        <v>366</v>
      </c>
      <c r="C450" s="24"/>
      <c r="D450" s="24"/>
      <c r="E450" s="12" t="s">
        <v>318</v>
      </c>
      <c r="F450" s="12"/>
      <c r="G450" s="11"/>
      <c r="H450" s="25"/>
      <c r="I450" s="208" t="s">
        <v>318</v>
      </c>
      <c r="J450" s="228"/>
      <c r="K450" s="208" t="s">
        <v>356</v>
      </c>
    </row>
    <row r="451" spans="1:11" x14ac:dyDescent="0.25">
      <c r="A451" s="129" t="s">
        <v>316</v>
      </c>
      <c r="B451" s="140" t="s">
        <v>367</v>
      </c>
      <c r="C451" s="24"/>
      <c r="D451" s="24"/>
      <c r="E451" s="12" t="s">
        <v>318</v>
      </c>
      <c r="F451" s="12"/>
      <c r="G451" s="11"/>
      <c r="H451" s="25"/>
      <c r="I451" s="208" t="s">
        <v>318</v>
      </c>
      <c r="J451" s="228"/>
      <c r="K451" s="208" t="s">
        <v>356</v>
      </c>
    </row>
    <row r="452" spans="1:11" x14ac:dyDescent="0.25">
      <c r="A452" s="129" t="s">
        <v>316</v>
      </c>
      <c r="B452" s="140" t="s">
        <v>368</v>
      </c>
      <c r="C452" s="24"/>
      <c r="D452" s="24"/>
      <c r="E452" s="12" t="s">
        <v>318</v>
      </c>
      <c r="F452" s="12"/>
      <c r="G452" s="11"/>
      <c r="H452" s="25"/>
      <c r="I452" s="208" t="s">
        <v>318</v>
      </c>
      <c r="J452" s="228"/>
      <c r="K452" s="208" t="s">
        <v>356</v>
      </c>
    </row>
    <row r="453" spans="1:11" x14ac:dyDescent="0.25">
      <c r="A453" s="129" t="s">
        <v>316</v>
      </c>
      <c r="B453" s="141" t="s">
        <v>369</v>
      </c>
      <c r="C453" s="24"/>
      <c r="D453" s="24"/>
      <c r="E453" s="12" t="s">
        <v>318</v>
      </c>
      <c r="F453" s="12"/>
      <c r="G453" s="11"/>
      <c r="H453" s="25"/>
      <c r="I453" s="208" t="s">
        <v>318</v>
      </c>
      <c r="J453" s="228"/>
      <c r="K453" s="208" t="s">
        <v>356</v>
      </c>
    </row>
    <row r="454" spans="1:11" x14ac:dyDescent="0.25">
      <c r="A454" s="129" t="s">
        <v>316</v>
      </c>
      <c r="B454" s="140" t="s">
        <v>370</v>
      </c>
      <c r="C454" s="24"/>
      <c r="D454" s="24"/>
      <c r="E454" s="12" t="s">
        <v>318</v>
      </c>
      <c r="F454" s="12"/>
      <c r="G454" s="11"/>
      <c r="H454" s="25"/>
      <c r="I454" s="208" t="s">
        <v>318</v>
      </c>
      <c r="J454" s="228"/>
      <c r="K454" s="208" t="s">
        <v>356</v>
      </c>
    </row>
    <row r="455" spans="1:11" x14ac:dyDescent="0.25">
      <c r="A455" s="129" t="s">
        <v>316</v>
      </c>
      <c r="B455" s="10" t="s">
        <v>371</v>
      </c>
      <c r="C455" s="24"/>
      <c r="D455" s="24"/>
      <c r="E455" s="12" t="s">
        <v>318</v>
      </c>
      <c r="F455" s="12"/>
      <c r="G455" s="11"/>
      <c r="H455" s="25"/>
      <c r="I455" s="208" t="s">
        <v>318</v>
      </c>
      <c r="J455" s="228"/>
      <c r="K455" s="208" t="s">
        <v>356</v>
      </c>
    </row>
    <row r="456" spans="1:11" x14ac:dyDescent="0.25">
      <c r="A456" s="129" t="s">
        <v>316</v>
      </c>
      <c r="B456" s="10" t="s">
        <v>372</v>
      </c>
      <c r="C456" s="24"/>
      <c r="D456" s="24"/>
      <c r="E456" s="12" t="s">
        <v>318</v>
      </c>
      <c r="F456" s="12"/>
      <c r="G456" s="11"/>
      <c r="H456" s="25"/>
      <c r="I456" s="208" t="s">
        <v>318</v>
      </c>
      <c r="J456" s="228"/>
      <c r="K456" s="208" t="s">
        <v>356</v>
      </c>
    </row>
    <row r="457" spans="1:11" x14ac:dyDescent="0.25">
      <c r="A457" s="129" t="s">
        <v>316</v>
      </c>
      <c r="B457" s="137" t="s">
        <v>373</v>
      </c>
      <c r="C457" s="24"/>
      <c r="D457" s="24"/>
      <c r="E457" s="12" t="s">
        <v>318</v>
      </c>
      <c r="F457" s="12"/>
      <c r="G457" s="11"/>
      <c r="H457" s="25"/>
      <c r="I457" s="208" t="s">
        <v>318</v>
      </c>
      <c r="J457" s="228"/>
      <c r="K457" s="208" t="s">
        <v>356</v>
      </c>
    </row>
    <row r="458" spans="1:11" x14ac:dyDescent="0.25">
      <c r="A458" s="129" t="s">
        <v>316</v>
      </c>
      <c r="B458" s="137" t="s">
        <v>374</v>
      </c>
      <c r="C458" s="24"/>
      <c r="D458" s="24"/>
      <c r="E458" s="12" t="s">
        <v>318</v>
      </c>
      <c r="F458" s="12"/>
      <c r="G458" s="11"/>
      <c r="H458" s="25"/>
      <c r="I458" s="208" t="s">
        <v>318</v>
      </c>
      <c r="J458" s="228"/>
      <c r="K458" s="208" t="s">
        <v>356</v>
      </c>
    </row>
    <row r="459" spans="1:11" x14ac:dyDescent="0.25">
      <c r="A459" s="129" t="s">
        <v>316</v>
      </c>
      <c r="B459" s="137" t="s">
        <v>375</v>
      </c>
      <c r="C459" s="24"/>
      <c r="D459" s="24"/>
      <c r="E459" s="11">
        <v>104.78600000000002</v>
      </c>
      <c r="F459" s="12"/>
      <c r="G459" s="11"/>
      <c r="H459" s="214"/>
      <c r="I459" s="202">
        <f>E459*1.046</f>
        <v>109.60615600000003</v>
      </c>
      <c r="J459" s="219">
        <f>1.039</f>
        <v>1.0389999999999999</v>
      </c>
      <c r="K459" s="236">
        <f t="shared" si="69"/>
        <v>113.88079608400002</v>
      </c>
    </row>
    <row r="460" spans="1:11" x14ac:dyDescent="0.25">
      <c r="A460" s="129" t="s">
        <v>316</v>
      </c>
      <c r="B460" s="138" t="s">
        <v>376</v>
      </c>
      <c r="C460" s="24"/>
      <c r="D460" s="24"/>
      <c r="E460" s="12" t="s">
        <v>318</v>
      </c>
      <c r="F460" s="12"/>
      <c r="G460" s="11"/>
      <c r="H460" s="25"/>
      <c r="I460" s="208" t="s">
        <v>356</v>
      </c>
      <c r="J460" s="226"/>
      <c r="K460" s="208" t="s">
        <v>356</v>
      </c>
    </row>
    <row r="461" spans="1:11" x14ac:dyDescent="0.25">
      <c r="A461" s="129" t="s">
        <v>316</v>
      </c>
      <c r="B461" s="138" t="s">
        <v>377</v>
      </c>
      <c r="C461" s="24"/>
      <c r="D461" s="24"/>
      <c r="E461" s="12" t="s">
        <v>318</v>
      </c>
      <c r="F461" s="12"/>
      <c r="G461" s="11"/>
      <c r="H461" s="25"/>
      <c r="I461" s="208" t="s">
        <v>356</v>
      </c>
      <c r="J461" s="226"/>
      <c r="K461" s="208" t="s">
        <v>356</v>
      </c>
    </row>
    <row r="462" spans="1:11" x14ac:dyDescent="0.25">
      <c r="A462" s="129" t="s">
        <v>316</v>
      </c>
      <c r="B462" s="138" t="s">
        <v>378</v>
      </c>
      <c r="C462" s="24"/>
      <c r="D462" s="24"/>
      <c r="E462" s="12" t="s">
        <v>318</v>
      </c>
      <c r="F462" s="12"/>
      <c r="G462" s="11"/>
      <c r="H462" s="25"/>
      <c r="I462" s="208" t="s">
        <v>356</v>
      </c>
      <c r="J462" s="226"/>
      <c r="K462" s="208" t="s">
        <v>356</v>
      </c>
    </row>
    <row r="463" spans="1:11" x14ac:dyDescent="0.25">
      <c r="A463" s="129" t="s">
        <v>316</v>
      </c>
      <c r="B463" s="138" t="s">
        <v>379</v>
      </c>
      <c r="C463" s="24"/>
      <c r="D463" s="24"/>
      <c r="E463" s="12" t="s">
        <v>318</v>
      </c>
      <c r="F463" s="12"/>
      <c r="G463" s="11"/>
      <c r="H463" s="25"/>
      <c r="I463" s="208" t="s">
        <v>356</v>
      </c>
      <c r="J463" s="226"/>
      <c r="K463" s="208" t="s">
        <v>356</v>
      </c>
    </row>
    <row r="464" spans="1:11" x14ac:dyDescent="0.25">
      <c r="A464" s="129" t="s">
        <v>316</v>
      </c>
      <c r="B464" s="10" t="s">
        <v>380</v>
      </c>
      <c r="C464" s="24"/>
      <c r="D464" s="24"/>
      <c r="E464" s="12" t="s">
        <v>318</v>
      </c>
      <c r="F464" s="12"/>
      <c r="G464" s="11"/>
      <c r="H464" s="25"/>
      <c r="I464" s="208" t="s">
        <v>356</v>
      </c>
      <c r="J464" s="226"/>
      <c r="K464" s="208" t="s">
        <v>356</v>
      </c>
    </row>
    <row r="465" spans="1:11" x14ac:dyDescent="0.25">
      <c r="A465" s="129" t="s">
        <v>316</v>
      </c>
      <c r="B465" s="10" t="s">
        <v>381</v>
      </c>
      <c r="C465" s="24"/>
      <c r="D465" s="24"/>
      <c r="E465" s="12" t="s">
        <v>318</v>
      </c>
      <c r="F465" s="12"/>
      <c r="G465" s="11"/>
      <c r="H465" s="25"/>
      <c r="I465" s="208" t="s">
        <v>356</v>
      </c>
      <c r="J465" s="226"/>
      <c r="K465" s="208" t="s">
        <v>356</v>
      </c>
    </row>
    <row r="466" spans="1:11" x14ac:dyDescent="0.25">
      <c r="A466" s="129" t="s">
        <v>316</v>
      </c>
      <c r="B466" s="10" t="s">
        <v>382</v>
      </c>
      <c r="C466" s="24"/>
      <c r="D466" s="24"/>
      <c r="E466" s="12" t="s">
        <v>318</v>
      </c>
      <c r="F466" s="12"/>
      <c r="G466" s="11"/>
      <c r="H466" s="25"/>
      <c r="I466" s="208" t="s">
        <v>356</v>
      </c>
      <c r="J466" s="226"/>
      <c r="K466" s="208" t="s">
        <v>356</v>
      </c>
    </row>
    <row r="467" spans="1:11" x14ac:dyDescent="0.25">
      <c r="A467" s="129" t="s">
        <v>316</v>
      </c>
      <c r="B467" s="141" t="s">
        <v>381</v>
      </c>
      <c r="C467" s="24"/>
      <c r="D467" s="24"/>
      <c r="E467" s="12" t="s">
        <v>318</v>
      </c>
      <c r="F467" s="12"/>
      <c r="G467" s="11"/>
      <c r="H467" s="25"/>
      <c r="I467" s="208" t="s">
        <v>356</v>
      </c>
      <c r="J467" s="226"/>
      <c r="K467" s="208" t="s">
        <v>356</v>
      </c>
    </row>
    <row r="468" spans="1:11" x14ac:dyDescent="0.25">
      <c r="A468" s="129" t="s">
        <v>316</v>
      </c>
      <c r="B468" s="141" t="s">
        <v>381</v>
      </c>
      <c r="C468" s="24"/>
      <c r="D468" s="24"/>
      <c r="E468" s="12" t="s">
        <v>318</v>
      </c>
      <c r="F468" s="12"/>
      <c r="G468" s="11"/>
      <c r="H468" s="25"/>
      <c r="I468" s="208" t="s">
        <v>356</v>
      </c>
      <c r="J468" s="226"/>
      <c r="K468" s="208" t="s">
        <v>356</v>
      </c>
    </row>
    <row r="469" spans="1:11" x14ac:dyDescent="0.25">
      <c r="A469" s="129" t="s">
        <v>316</v>
      </c>
      <c r="B469" s="10" t="s">
        <v>383</v>
      </c>
      <c r="C469" s="24"/>
      <c r="D469" s="24"/>
      <c r="E469" s="12" t="s">
        <v>318</v>
      </c>
      <c r="F469" s="12"/>
      <c r="G469" s="11"/>
      <c r="H469" s="25"/>
      <c r="I469" s="208" t="s">
        <v>356</v>
      </c>
      <c r="J469" s="226"/>
      <c r="K469" s="208" t="s">
        <v>356</v>
      </c>
    </row>
    <row r="470" spans="1:11" x14ac:dyDescent="0.25">
      <c r="A470" s="129" t="s">
        <v>316</v>
      </c>
      <c r="B470" s="138" t="s">
        <v>384</v>
      </c>
      <c r="C470" s="24"/>
      <c r="D470" s="24"/>
      <c r="E470" s="12" t="s">
        <v>318</v>
      </c>
      <c r="F470" s="12"/>
      <c r="G470" s="11"/>
      <c r="H470" s="25"/>
      <c r="I470" s="208" t="s">
        <v>356</v>
      </c>
      <c r="J470" s="226"/>
      <c r="K470" s="208" t="s">
        <v>356</v>
      </c>
    </row>
    <row r="471" spans="1:11" x14ac:dyDescent="0.25">
      <c r="A471" s="129" t="s">
        <v>316</v>
      </c>
      <c r="B471" s="138" t="s">
        <v>385</v>
      </c>
      <c r="C471" s="24"/>
      <c r="D471" s="24"/>
      <c r="E471" s="12" t="s">
        <v>318</v>
      </c>
      <c r="F471" s="12"/>
      <c r="G471" s="11"/>
      <c r="H471" s="25"/>
      <c r="I471" s="208" t="s">
        <v>356</v>
      </c>
      <c r="J471" s="226"/>
      <c r="K471" s="208" t="s">
        <v>356</v>
      </c>
    </row>
    <row r="472" spans="1:11" x14ac:dyDescent="0.25">
      <c r="A472" s="129" t="s">
        <v>316</v>
      </c>
      <c r="B472" s="138" t="s">
        <v>386</v>
      </c>
      <c r="C472" s="24"/>
      <c r="D472" s="24"/>
      <c r="E472" s="12" t="s">
        <v>318</v>
      </c>
      <c r="F472" s="12"/>
      <c r="G472" s="11"/>
      <c r="H472" s="25"/>
      <c r="I472" s="208" t="s">
        <v>356</v>
      </c>
      <c r="J472" s="226"/>
      <c r="K472" s="208" t="s">
        <v>356</v>
      </c>
    </row>
    <row r="473" spans="1:11" x14ac:dyDescent="0.25">
      <c r="A473" s="129" t="s">
        <v>316</v>
      </c>
      <c r="B473" s="140" t="s">
        <v>387</v>
      </c>
      <c r="C473" s="24"/>
      <c r="D473" s="24"/>
      <c r="E473" s="12" t="s">
        <v>318</v>
      </c>
      <c r="F473" s="12"/>
      <c r="G473" s="11"/>
      <c r="H473" s="25"/>
      <c r="I473" s="208" t="s">
        <v>356</v>
      </c>
      <c r="J473" s="226"/>
      <c r="K473" s="208" t="s">
        <v>356</v>
      </c>
    </row>
    <row r="474" spans="1:11" x14ac:dyDescent="0.25">
      <c r="A474" s="129" t="s">
        <v>316</v>
      </c>
      <c r="B474" s="10"/>
      <c r="C474" s="24"/>
      <c r="D474" s="24"/>
      <c r="E474" s="12"/>
      <c r="F474" s="12"/>
      <c r="G474" s="11"/>
      <c r="H474" s="214"/>
    </row>
    <row r="475" spans="1:11" x14ac:dyDescent="0.25">
      <c r="A475" s="129" t="s">
        <v>316</v>
      </c>
      <c r="B475" s="142" t="s">
        <v>388</v>
      </c>
      <c r="C475" s="24"/>
      <c r="D475" s="24"/>
      <c r="E475" s="12"/>
      <c r="F475" s="12"/>
      <c r="G475" s="11"/>
      <c r="H475" s="214"/>
    </row>
    <row r="476" spans="1:11" x14ac:dyDescent="0.25">
      <c r="A476" s="129"/>
      <c r="B476" s="142" t="s">
        <v>389</v>
      </c>
      <c r="C476" s="24"/>
      <c r="D476" s="24"/>
      <c r="E476" s="12"/>
      <c r="F476" s="12"/>
      <c r="G476" s="11"/>
      <c r="H476" s="214"/>
    </row>
    <row r="477" spans="1:11" x14ac:dyDescent="0.25">
      <c r="A477" s="129"/>
      <c r="B477" s="142" t="s">
        <v>390</v>
      </c>
      <c r="C477" s="24"/>
      <c r="D477" s="24"/>
      <c r="E477" s="12"/>
      <c r="F477" s="12"/>
      <c r="G477" s="11"/>
      <c r="H477" s="214"/>
    </row>
    <row r="478" spans="1:11" x14ac:dyDescent="0.25">
      <c r="A478" s="129"/>
      <c r="B478" s="143"/>
      <c r="C478" s="24"/>
      <c r="D478" s="24"/>
      <c r="E478" s="12"/>
      <c r="F478" s="12"/>
      <c r="G478" s="11"/>
      <c r="H478" s="214"/>
    </row>
    <row r="479" spans="1:11" x14ac:dyDescent="0.25">
      <c r="A479" s="129" t="s">
        <v>316</v>
      </c>
      <c r="B479" s="10" t="s">
        <v>392</v>
      </c>
      <c r="C479" s="24"/>
      <c r="D479" s="24"/>
      <c r="E479" s="12">
        <v>3140.5550000000003</v>
      </c>
      <c r="F479" s="12"/>
      <c r="G479" s="11"/>
      <c r="H479" s="25"/>
      <c r="I479" s="235">
        <f>E479*1.046</f>
        <v>3285.0205300000002</v>
      </c>
      <c r="J479" s="223">
        <f t="shared" ref="J479:J512" si="70">1.039</f>
        <v>1.0389999999999999</v>
      </c>
      <c r="K479" s="237">
        <f>I479*J479</f>
        <v>3413.13633067</v>
      </c>
    </row>
    <row r="480" spans="1:11" x14ac:dyDescent="0.25">
      <c r="A480" s="129" t="s">
        <v>316</v>
      </c>
      <c r="B480" s="10" t="s">
        <v>392</v>
      </c>
      <c r="C480" s="24"/>
      <c r="D480" s="24"/>
      <c r="E480" s="12">
        <v>3140.5550000000003</v>
      </c>
      <c r="F480" s="12"/>
      <c r="G480" s="11"/>
      <c r="H480" s="25"/>
      <c r="I480" s="235">
        <f t="shared" ref="I480:I512" si="71">E480*1.046</f>
        <v>3285.0205300000002</v>
      </c>
      <c r="J480" s="223">
        <f t="shared" si="70"/>
        <v>1.0389999999999999</v>
      </c>
      <c r="K480" s="237">
        <f t="shared" ref="K480:K512" si="72">I480*J480</f>
        <v>3413.13633067</v>
      </c>
    </row>
    <row r="481" spans="1:11" x14ac:dyDescent="0.25">
      <c r="A481" s="129" t="s">
        <v>316</v>
      </c>
      <c r="B481" s="10" t="s">
        <v>392</v>
      </c>
      <c r="C481" s="24"/>
      <c r="D481" s="24"/>
      <c r="E481" s="12">
        <v>3140.5550000000003</v>
      </c>
      <c r="F481" s="12"/>
      <c r="G481" s="11"/>
      <c r="H481" s="25"/>
      <c r="I481" s="235">
        <f t="shared" si="71"/>
        <v>3285.0205300000002</v>
      </c>
      <c r="J481" s="223">
        <f t="shared" si="70"/>
        <v>1.0389999999999999</v>
      </c>
      <c r="K481" s="237">
        <f t="shared" si="72"/>
        <v>3413.13633067</v>
      </c>
    </row>
    <row r="482" spans="1:11" x14ac:dyDescent="0.25">
      <c r="A482" s="129" t="s">
        <v>316</v>
      </c>
      <c r="B482" s="10" t="s">
        <v>392</v>
      </c>
      <c r="C482" s="24"/>
      <c r="D482" s="24"/>
      <c r="E482" s="12">
        <v>3140.5550000000003</v>
      </c>
      <c r="F482" s="12"/>
      <c r="G482" s="11"/>
      <c r="H482" s="25"/>
      <c r="I482" s="235">
        <f t="shared" si="71"/>
        <v>3285.0205300000002</v>
      </c>
      <c r="J482" s="223">
        <f t="shared" si="70"/>
        <v>1.0389999999999999</v>
      </c>
      <c r="K482" s="237">
        <f t="shared" si="72"/>
        <v>3413.13633067</v>
      </c>
    </row>
    <row r="483" spans="1:11" x14ac:dyDescent="0.25">
      <c r="A483" s="129" t="s">
        <v>316</v>
      </c>
      <c r="B483" s="10" t="s">
        <v>392</v>
      </c>
      <c r="C483" s="24"/>
      <c r="D483" s="24"/>
      <c r="E483" s="12">
        <v>3140.5550000000003</v>
      </c>
      <c r="F483" s="12"/>
      <c r="G483" s="11"/>
      <c r="H483" s="25"/>
      <c r="I483" s="235">
        <f t="shared" si="71"/>
        <v>3285.0205300000002</v>
      </c>
      <c r="J483" s="223">
        <f t="shared" si="70"/>
        <v>1.0389999999999999</v>
      </c>
      <c r="K483" s="237">
        <f t="shared" si="72"/>
        <v>3413.13633067</v>
      </c>
    </row>
    <row r="484" spans="1:11" x14ac:dyDescent="0.25">
      <c r="A484" s="129" t="s">
        <v>316</v>
      </c>
      <c r="B484" s="10" t="s">
        <v>392</v>
      </c>
      <c r="C484" s="24"/>
      <c r="D484" s="24"/>
      <c r="E484" s="12">
        <v>3140.5550000000003</v>
      </c>
      <c r="F484" s="12"/>
      <c r="G484" s="11"/>
      <c r="H484" s="25"/>
      <c r="I484" s="235">
        <f t="shared" si="71"/>
        <v>3285.0205300000002</v>
      </c>
      <c r="J484" s="223">
        <f t="shared" si="70"/>
        <v>1.0389999999999999</v>
      </c>
      <c r="K484" s="237">
        <f t="shared" si="72"/>
        <v>3413.13633067</v>
      </c>
    </row>
    <row r="485" spans="1:11" x14ac:dyDescent="0.25">
      <c r="A485" s="129" t="s">
        <v>316</v>
      </c>
      <c r="B485" s="10" t="s">
        <v>392</v>
      </c>
      <c r="C485" s="24"/>
      <c r="D485" s="24"/>
      <c r="E485" s="12">
        <v>3140.5550000000003</v>
      </c>
      <c r="F485" s="12"/>
      <c r="G485" s="11"/>
      <c r="H485" s="25"/>
      <c r="I485" s="235">
        <f t="shared" si="71"/>
        <v>3285.0205300000002</v>
      </c>
      <c r="J485" s="223">
        <f t="shared" si="70"/>
        <v>1.0389999999999999</v>
      </c>
      <c r="K485" s="237">
        <f t="shared" si="72"/>
        <v>3413.13633067</v>
      </c>
    </row>
    <row r="486" spans="1:11" x14ac:dyDescent="0.25">
      <c r="A486" s="129" t="s">
        <v>316</v>
      </c>
      <c r="B486" s="10" t="s">
        <v>392</v>
      </c>
      <c r="C486" s="24"/>
      <c r="D486" s="24"/>
      <c r="E486" s="12">
        <v>3140.5550000000003</v>
      </c>
      <c r="F486" s="12"/>
      <c r="G486" s="11"/>
      <c r="H486" s="25"/>
      <c r="I486" s="235">
        <f t="shared" si="71"/>
        <v>3285.0205300000002</v>
      </c>
      <c r="J486" s="223">
        <f t="shared" si="70"/>
        <v>1.0389999999999999</v>
      </c>
      <c r="K486" s="237">
        <f t="shared" si="72"/>
        <v>3413.13633067</v>
      </c>
    </row>
    <row r="487" spans="1:11" x14ac:dyDescent="0.25">
      <c r="A487" s="129" t="s">
        <v>316</v>
      </c>
      <c r="B487" s="10" t="s">
        <v>392</v>
      </c>
      <c r="C487" s="24"/>
      <c r="D487" s="24"/>
      <c r="E487" s="12">
        <v>3140.5550000000003</v>
      </c>
      <c r="F487" s="12"/>
      <c r="G487" s="11"/>
      <c r="H487" s="25"/>
      <c r="I487" s="235">
        <f t="shared" si="71"/>
        <v>3285.0205300000002</v>
      </c>
      <c r="J487" s="223">
        <f t="shared" si="70"/>
        <v>1.0389999999999999</v>
      </c>
      <c r="K487" s="237">
        <f t="shared" si="72"/>
        <v>3413.13633067</v>
      </c>
    </row>
    <row r="488" spans="1:11" x14ac:dyDescent="0.25">
      <c r="A488" s="129" t="s">
        <v>316</v>
      </c>
      <c r="B488" s="138" t="s">
        <v>392</v>
      </c>
      <c r="C488" s="24"/>
      <c r="D488" s="24"/>
      <c r="E488" s="12">
        <v>3140.5550000000003</v>
      </c>
      <c r="F488" s="12"/>
      <c r="G488" s="11"/>
      <c r="H488" s="25"/>
      <c r="I488" s="235">
        <f t="shared" si="71"/>
        <v>3285.0205300000002</v>
      </c>
      <c r="J488" s="223">
        <f t="shared" si="70"/>
        <v>1.0389999999999999</v>
      </c>
      <c r="K488" s="237">
        <f t="shared" si="72"/>
        <v>3413.13633067</v>
      </c>
    </row>
    <row r="489" spans="1:11" x14ac:dyDescent="0.25">
      <c r="A489" s="129" t="s">
        <v>316</v>
      </c>
      <c r="B489" s="10" t="s">
        <v>392</v>
      </c>
      <c r="C489" s="24"/>
      <c r="D489" s="24"/>
      <c r="E489" s="12">
        <v>3140.5550000000003</v>
      </c>
      <c r="F489" s="12"/>
      <c r="G489" s="11"/>
      <c r="H489" s="25"/>
      <c r="I489" s="235">
        <f t="shared" si="71"/>
        <v>3285.0205300000002</v>
      </c>
      <c r="J489" s="223">
        <f t="shared" si="70"/>
        <v>1.0389999999999999</v>
      </c>
      <c r="K489" s="237">
        <f t="shared" si="72"/>
        <v>3413.13633067</v>
      </c>
    </row>
    <row r="490" spans="1:11" x14ac:dyDescent="0.25">
      <c r="A490" s="129" t="s">
        <v>316</v>
      </c>
      <c r="B490" s="10" t="s">
        <v>392</v>
      </c>
      <c r="C490" s="24"/>
      <c r="D490" s="24"/>
      <c r="E490" s="12">
        <v>3140.5550000000003</v>
      </c>
      <c r="F490" s="12"/>
      <c r="G490" s="11"/>
      <c r="H490" s="25"/>
      <c r="I490" s="235">
        <f t="shared" si="71"/>
        <v>3285.0205300000002</v>
      </c>
      <c r="J490" s="223">
        <f t="shared" si="70"/>
        <v>1.0389999999999999</v>
      </c>
      <c r="K490" s="237">
        <f t="shared" si="72"/>
        <v>3413.13633067</v>
      </c>
    </row>
    <row r="491" spans="1:11" x14ac:dyDescent="0.25">
      <c r="A491" s="129" t="s">
        <v>316</v>
      </c>
      <c r="B491" s="138" t="s">
        <v>392</v>
      </c>
      <c r="C491" s="24"/>
      <c r="D491" s="24"/>
      <c r="E491" s="12">
        <v>3140.5550000000003</v>
      </c>
      <c r="F491" s="12"/>
      <c r="G491" s="11"/>
      <c r="H491" s="25"/>
      <c r="I491" s="235">
        <f t="shared" si="71"/>
        <v>3285.0205300000002</v>
      </c>
      <c r="J491" s="223">
        <f t="shared" si="70"/>
        <v>1.0389999999999999</v>
      </c>
      <c r="K491" s="237">
        <f t="shared" si="72"/>
        <v>3413.13633067</v>
      </c>
    </row>
    <row r="492" spans="1:11" x14ac:dyDescent="0.25">
      <c r="A492" s="129" t="s">
        <v>316</v>
      </c>
      <c r="B492" s="138" t="s">
        <v>393</v>
      </c>
      <c r="C492" s="24"/>
      <c r="D492" s="24"/>
      <c r="E492" s="12">
        <v>3140.5550000000003</v>
      </c>
      <c r="F492" s="12"/>
      <c r="G492" s="11"/>
      <c r="H492" s="25"/>
      <c r="I492" s="235">
        <f t="shared" si="71"/>
        <v>3285.0205300000002</v>
      </c>
      <c r="J492" s="223">
        <f t="shared" si="70"/>
        <v>1.0389999999999999</v>
      </c>
      <c r="K492" s="237">
        <f t="shared" si="72"/>
        <v>3413.13633067</v>
      </c>
    </row>
    <row r="493" spans="1:11" x14ac:dyDescent="0.25">
      <c r="A493" s="129" t="s">
        <v>316</v>
      </c>
      <c r="B493" s="138" t="s">
        <v>394</v>
      </c>
      <c r="C493" s="24"/>
      <c r="D493" s="24"/>
      <c r="E493" s="12">
        <v>3140.5550000000003</v>
      </c>
      <c r="F493" s="12"/>
      <c r="G493" s="11"/>
      <c r="H493" s="25"/>
      <c r="I493" s="235">
        <f t="shared" si="71"/>
        <v>3285.0205300000002</v>
      </c>
      <c r="J493" s="223">
        <f t="shared" si="70"/>
        <v>1.0389999999999999</v>
      </c>
      <c r="K493" s="237">
        <f t="shared" si="72"/>
        <v>3413.13633067</v>
      </c>
    </row>
    <row r="494" spans="1:11" x14ac:dyDescent="0.25">
      <c r="A494" s="129" t="s">
        <v>316</v>
      </c>
      <c r="B494" s="138" t="s">
        <v>393</v>
      </c>
      <c r="C494" s="24"/>
      <c r="D494" s="24"/>
      <c r="E494" s="12">
        <v>3140.5550000000003</v>
      </c>
      <c r="F494" s="12"/>
      <c r="G494" s="11"/>
      <c r="H494" s="25"/>
      <c r="I494" s="235">
        <f t="shared" si="71"/>
        <v>3285.0205300000002</v>
      </c>
      <c r="J494" s="223">
        <f t="shared" si="70"/>
        <v>1.0389999999999999</v>
      </c>
      <c r="K494" s="237">
        <f t="shared" si="72"/>
        <v>3413.13633067</v>
      </c>
    </row>
    <row r="495" spans="1:11" x14ac:dyDescent="0.25">
      <c r="A495" s="129" t="s">
        <v>316</v>
      </c>
      <c r="B495" s="138" t="s">
        <v>393</v>
      </c>
      <c r="C495" s="24"/>
      <c r="D495" s="24"/>
      <c r="E495" s="12">
        <v>3140.5550000000003</v>
      </c>
      <c r="F495" s="12"/>
      <c r="G495" s="11"/>
      <c r="H495" s="25"/>
      <c r="I495" s="235">
        <f t="shared" si="71"/>
        <v>3285.0205300000002</v>
      </c>
      <c r="J495" s="223">
        <f t="shared" si="70"/>
        <v>1.0389999999999999</v>
      </c>
      <c r="K495" s="237">
        <f t="shared" si="72"/>
        <v>3413.13633067</v>
      </c>
    </row>
    <row r="496" spans="1:11" x14ac:dyDescent="0.25">
      <c r="A496" s="129" t="s">
        <v>316</v>
      </c>
      <c r="B496" s="138" t="s">
        <v>393</v>
      </c>
      <c r="C496" s="24"/>
      <c r="D496" s="24"/>
      <c r="E496" s="12">
        <v>3140.5550000000003</v>
      </c>
      <c r="F496" s="12"/>
      <c r="G496" s="11"/>
      <c r="H496" s="25"/>
      <c r="I496" s="235">
        <f t="shared" si="71"/>
        <v>3285.0205300000002</v>
      </c>
      <c r="J496" s="223">
        <f t="shared" si="70"/>
        <v>1.0389999999999999</v>
      </c>
      <c r="K496" s="237">
        <f t="shared" si="72"/>
        <v>3413.13633067</v>
      </c>
    </row>
    <row r="497" spans="1:11" x14ac:dyDescent="0.25">
      <c r="A497" s="129" t="s">
        <v>316</v>
      </c>
      <c r="B497" s="138" t="s">
        <v>393</v>
      </c>
      <c r="C497" s="24"/>
      <c r="D497" s="24"/>
      <c r="E497" s="12">
        <v>3140.5550000000003</v>
      </c>
      <c r="F497" s="12"/>
      <c r="G497" s="11"/>
      <c r="H497" s="25"/>
      <c r="I497" s="235">
        <f t="shared" si="71"/>
        <v>3285.0205300000002</v>
      </c>
      <c r="J497" s="223">
        <f t="shared" si="70"/>
        <v>1.0389999999999999</v>
      </c>
      <c r="K497" s="237">
        <f t="shared" si="72"/>
        <v>3413.13633067</v>
      </c>
    </row>
    <row r="498" spans="1:11" x14ac:dyDescent="0.25">
      <c r="A498" s="129" t="s">
        <v>316</v>
      </c>
      <c r="B498" s="138" t="s">
        <v>394</v>
      </c>
      <c r="C498" s="24"/>
      <c r="D498" s="24"/>
      <c r="E498" s="12">
        <v>3140.5550000000003</v>
      </c>
      <c r="F498" s="12"/>
      <c r="G498" s="11"/>
      <c r="H498" s="25"/>
      <c r="I498" s="235">
        <f t="shared" si="71"/>
        <v>3285.0205300000002</v>
      </c>
      <c r="J498" s="223">
        <f t="shared" si="70"/>
        <v>1.0389999999999999</v>
      </c>
      <c r="K498" s="237">
        <f t="shared" si="72"/>
        <v>3413.13633067</v>
      </c>
    </row>
    <row r="499" spans="1:11" x14ac:dyDescent="0.25">
      <c r="A499" s="129" t="s">
        <v>316</v>
      </c>
      <c r="B499" s="138" t="s">
        <v>393</v>
      </c>
      <c r="C499" s="24"/>
      <c r="D499" s="24"/>
      <c r="E499" s="12">
        <v>3140.5550000000003</v>
      </c>
      <c r="F499" s="12"/>
      <c r="G499" s="11"/>
      <c r="H499" s="25"/>
      <c r="I499" s="235">
        <f t="shared" si="71"/>
        <v>3285.0205300000002</v>
      </c>
      <c r="J499" s="223">
        <f t="shared" si="70"/>
        <v>1.0389999999999999</v>
      </c>
      <c r="K499" s="237">
        <f t="shared" si="72"/>
        <v>3413.13633067</v>
      </c>
    </row>
    <row r="500" spans="1:11" x14ac:dyDescent="0.25">
      <c r="A500" s="129" t="s">
        <v>316</v>
      </c>
      <c r="B500" s="138" t="s">
        <v>395</v>
      </c>
      <c r="C500" s="24"/>
      <c r="D500" s="24"/>
      <c r="E500" s="12">
        <v>3446.5640000000008</v>
      </c>
      <c r="F500" s="12"/>
      <c r="G500" s="11"/>
      <c r="H500" s="25"/>
      <c r="I500" s="235">
        <f t="shared" si="71"/>
        <v>3605.1059440000008</v>
      </c>
      <c r="J500" s="223">
        <f t="shared" si="70"/>
        <v>1.0389999999999999</v>
      </c>
      <c r="K500" s="237">
        <f t="shared" si="72"/>
        <v>3745.7050758160008</v>
      </c>
    </row>
    <row r="501" spans="1:11" x14ac:dyDescent="0.25">
      <c r="A501" s="129" t="s">
        <v>316</v>
      </c>
      <c r="B501" s="138" t="s">
        <v>395</v>
      </c>
      <c r="C501" s="24"/>
      <c r="D501" s="24"/>
      <c r="E501" s="12">
        <v>3446.5640000000008</v>
      </c>
      <c r="F501" s="12"/>
      <c r="G501" s="11"/>
      <c r="H501" s="25"/>
      <c r="I501" s="235">
        <f t="shared" si="71"/>
        <v>3605.1059440000008</v>
      </c>
      <c r="J501" s="223">
        <f t="shared" si="70"/>
        <v>1.0389999999999999</v>
      </c>
      <c r="K501" s="237">
        <f t="shared" si="72"/>
        <v>3745.7050758160008</v>
      </c>
    </row>
    <row r="502" spans="1:11" x14ac:dyDescent="0.25">
      <c r="A502" s="129" t="s">
        <v>316</v>
      </c>
      <c r="B502" s="138" t="s">
        <v>395</v>
      </c>
      <c r="C502" s="24"/>
      <c r="D502" s="24"/>
      <c r="E502" s="12">
        <v>3446.5640000000008</v>
      </c>
      <c r="F502" s="12"/>
      <c r="G502" s="11"/>
      <c r="H502" s="25"/>
      <c r="I502" s="235">
        <f t="shared" si="71"/>
        <v>3605.1059440000008</v>
      </c>
      <c r="J502" s="223">
        <f t="shared" si="70"/>
        <v>1.0389999999999999</v>
      </c>
      <c r="K502" s="237">
        <f t="shared" si="72"/>
        <v>3745.7050758160008</v>
      </c>
    </row>
    <row r="503" spans="1:11" x14ac:dyDescent="0.25">
      <c r="A503" s="129" t="s">
        <v>316</v>
      </c>
      <c r="B503" s="138" t="s">
        <v>395</v>
      </c>
      <c r="C503" s="24"/>
      <c r="D503" s="24"/>
      <c r="E503" s="12">
        <v>3446.5640000000008</v>
      </c>
      <c r="F503" s="12"/>
      <c r="G503" s="11"/>
      <c r="H503" s="25"/>
      <c r="I503" s="235">
        <f t="shared" si="71"/>
        <v>3605.1059440000008</v>
      </c>
      <c r="J503" s="223">
        <f t="shared" si="70"/>
        <v>1.0389999999999999</v>
      </c>
      <c r="K503" s="237">
        <f t="shared" si="72"/>
        <v>3745.7050758160008</v>
      </c>
    </row>
    <row r="504" spans="1:11" x14ac:dyDescent="0.25">
      <c r="A504" s="129" t="s">
        <v>316</v>
      </c>
      <c r="B504" s="138" t="s">
        <v>395</v>
      </c>
      <c r="C504" s="24"/>
      <c r="D504" s="24"/>
      <c r="E504" s="12">
        <v>3446.5640000000008</v>
      </c>
      <c r="F504" s="12"/>
      <c r="G504" s="11"/>
      <c r="H504" s="25"/>
      <c r="I504" s="235">
        <f t="shared" si="71"/>
        <v>3605.1059440000008</v>
      </c>
      <c r="J504" s="223">
        <f t="shared" si="70"/>
        <v>1.0389999999999999</v>
      </c>
      <c r="K504" s="237">
        <f t="shared" si="72"/>
        <v>3745.7050758160008</v>
      </c>
    </row>
    <row r="505" spans="1:11" x14ac:dyDescent="0.25">
      <c r="A505" s="129" t="s">
        <v>316</v>
      </c>
      <c r="B505" s="138" t="s">
        <v>395</v>
      </c>
      <c r="C505" s="24"/>
      <c r="D505" s="24"/>
      <c r="E505" s="12">
        <v>4316.1910000000007</v>
      </c>
      <c r="F505" s="12"/>
      <c r="G505" s="11"/>
      <c r="H505" s="25"/>
      <c r="I505" s="235">
        <f t="shared" si="71"/>
        <v>4514.7357860000011</v>
      </c>
      <c r="J505" s="223">
        <f t="shared" si="70"/>
        <v>1.0389999999999999</v>
      </c>
      <c r="K505" s="237">
        <f t="shared" si="72"/>
        <v>4690.8104816540008</v>
      </c>
    </row>
    <row r="506" spans="1:11" x14ac:dyDescent="0.25">
      <c r="A506" s="129" t="s">
        <v>316</v>
      </c>
      <c r="B506" s="138" t="s">
        <v>395</v>
      </c>
      <c r="C506" s="24"/>
      <c r="D506" s="24"/>
      <c r="E506" s="12">
        <v>4316.1910000000007</v>
      </c>
      <c r="F506" s="12"/>
      <c r="G506" s="11"/>
      <c r="H506" s="25"/>
      <c r="I506" s="235">
        <f t="shared" si="71"/>
        <v>4514.7357860000011</v>
      </c>
      <c r="J506" s="223">
        <f t="shared" si="70"/>
        <v>1.0389999999999999</v>
      </c>
      <c r="K506" s="237">
        <f t="shared" si="72"/>
        <v>4690.8104816540008</v>
      </c>
    </row>
    <row r="507" spans="1:11" x14ac:dyDescent="0.25">
      <c r="A507" s="129" t="s">
        <v>316</v>
      </c>
      <c r="B507" s="138" t="s">
        <v>395</v>
      </c>
      <c r="C507" s="24"/>
      <c r="D507" s="24"/>
      <c r="E507" s="12">
        <v>4316.1910000000007</v>
      </c>
      <c r="F507" s="12"/>
      <c r="G507" s="11"/>
      <c r="H507" s="25"/>
      <c r="I507" s="235">
        <f t="shared" si="71"/>
        <v>4514.7357860000011</v>
      </c>
      <c r="J507" s="223">
        <f t="shared" si="70"/>
        <v>1.0389999999999999</v>
      </c>
      <c r="K507" s="237">
        <f t="shared" si="72"/>
        <v>4690.8104816540008</v>
      </c>
    </row>
    <row r="508" spans="1:11" x14ac:dyDescent="0.25">
      <c r="A508" s="129" t="s">
        <v>316</v>
      </c>
      <c r="B508" s="138" t="s">
        <v>395</v>
      </c>
      <c r="C508" s="24"/>
      <c r="D508" s="24"/>
      <c r="E508" s="12">
        <v>4316.1910000000007</v>
      </c>
      <c r="F508" s="12"/>
      <c r="G508" s="11"/>
      <c r="H508" s="25"/>
      <c r="I508" s="235">
        <f t="shared" si="71"/>
        <v>4514.7357860000011</v>
      </c>
      <c r="J508" s="223">
        <f t="shared" si="70"/>
        <v>1.0389999999999999</v>
      </c>
      <c r="K508" s="237">
        <f t="shared" si="72"/>
        <v>4690.8104816540008</v>
      </c>
    </row>
    <row r="509" spans="1:11" x14ac:dyDescent="0.25">
      <c r="A509" s="129" t="s">
        <v>316</v>
      </c>
      <c r="B509" s="138" t="s">
        <v>395</v>
      </c>
      <c r="C509" s="24"/>
      <c r="D509" s="24"/>
      <c r="E509" s="12">
        <v>4316.1910000000007</v>
      </c>
      <c r="F509" s="12"/>
      <c r="G509" s="11"/>
      <c r="H509" s="25"/>
      <c r="I509" s="235">
        <f t="shared" si="71"/>
        <v>4514.7357860000011</v>
      </c>
      <c r="J509" s="223">
        <f t="shared" si="70"/>
        <v>1.0389999999999999</v>
      </c>
      <c r="K509" s="237">
        <f t="shared" si="72"/>
        <v>4690.8104816540008</v>
      </c>
    </row>
    <row r="510" spans="1:11" x14ac:dyDescent="0.25">
      <c r="A510" s="129" t="s">
        <v>316</v>
      </c>
      <c r="B510" s="138" t="s">
        <v>395</v>
      </c>
      <c r="C510" s="24"/>
      <c r="D510" s="24"/>
      <c r="E510" s="12">
        <v>4316.1910000000007</v>
      </c>
      <c r="F510" s="12"/>
      <c r="G510" s="11"/>
      <c r="H510" s="25"/>
      <c r="I510" s="235">
        <f t="shared" si="71"/>
        <v>4514.7357860000011</v>
      </c>
      <c r="J510" s="223">
        <f t="shared" si="70"/>
        <v>1.0389999999999999</v>
      </c>
      <c r="K510" s="237">
        <f t="shared" si="72"/>
        <v>4690.8104816540008</v>
      </c>
    </row>
    <row r="511" spans="1:11" x14ac:dyDescent="0.25">
      <c r="A511" s="129" t="s">
        <v>316</v>
      </c>
      <c r="B511" s="138" t="s">
        <v>395</v>
      </c>
      <c r="C511" s="24"/>
      <c r="D511" s="24"/>
      <c r="E511" s="12">
        <v>4316.1910000000007</v>
      </c>
      <c r="F511" s="12"/>
      <c r="G511" s="11"/>
      <c r="H511" s="25"/>
      <c r="I511" s="235">
        <f t="shared" si="71"/>
        <v>4514.7357860000011</v>
      </c>
      <c r="J511" s="223">
        <f t="shared" si="70"/>
        <v>1.0389999999999999</v>
      </c>
      <c r="K511" s="237">
        <f t="shared" si="72"/>
        <v>4690.8104816540008</v>
      </c>
    </row>
    <row r="512" spans="1:11" x14ac:dyDescent="0.25">
      <c r="A512" s="129" t="s">
        <v>316</v>
      </c>
      <c r="B512" s="138" t="s">
        <v>395</v>
      </c>
      <c r="C512" s="24"/>
      <c r="D512" s="24"/>
      <c r="E512" s="12">
        <v>4316.1910000000007</v>
      </c>
      <c r="F512" s="12"/>
      <c r="G512" s="11"/>
      <c r="H512" s="25"/>
      <c r="I512" s="235">
        <f t="shared" si="71"/>
        <v>4514.7357860000011</v>
      </c>
      <c r="J512" s="223">
        <f t="shared" si="70"/>
        <v>1.0389999999999999</v>
      </c>
      <c r="K512" s="237">
        <f t="shared" si="72"/>
        <v>4690.8104816540008</v>
      </c>
    </row>
    <row r="513" spans="1:11" x14ac:dyDescent="0.25">
      <c r="A513" s="129" t="s">
        <v>316</v>
      </c>
      <c r="B513" s="10"/>
      <c r="C513" s="24"/>
      <c r="D513" s="24"/>
      <c r="E513" s="12"/>
      <c r="F513" s="12"/>
      <c r="G513" s="11"/>
      <c r="H513" s="214"/>
    </row>
    <row r="514" spans="1:11" x14ac:dyDescent="0.25">
      <c r="A514" s="129" t="s">
        <v>316</v>
      </c>
      <c r="B514" s="142" t="s">
        <v>396</v>
      </c>
      <c r="C514" s="24"/>
      <c r="D514" s="24"/>
      <c r="E514" s="12"/>
      <c r="F514" s="12"/>
      <c r="G514" s="11"/>
      <c r="H514" s="214"/>
    </row>
    <row r="515" spans="1:11" x14ac:dyDescent="0.25">
      <c r="A515" s="129"/>
      <c r="B515" s="143"/>
      <c r="C515" s="24"/>
      <c r="D515" s="24"/>
      <c r="E515" s="12"/>
      <c r="F515" s="12"/>
      <c r="G515" s="11"/>
      <c r="H515" s="214"/>
    </row>
    <row r="516" spans="1:11" x14ac:dyDescent="0.25">
      <c r="A516" s="129"/>
      <c r="B516" s="143" t="s">
        <v>391</v>
      </c>
      <c r="C516" s="24"/>
      <c r="D516" s="24"/>
      <c r="E516" s="12"/>
      <c r="F516" s="12"/>
      <c r="G516" s="11"/>
      <c r="H516" s="214"/>
    </row>
    <row r="517" spans="1:11" x14ac:dyDescent="0.25">
      <c r="A517" s="129" t="s">
        <v>316</v>
      </c>
      <c r="B517" s="138" t="s">
        <v>710</v>
      </c>
      <c r="C517" s="24"/>
      <c r="D517" s="24"/>
      <c r="E517" s="238">
        <v>3330.5</v>
      </c>
      <c r="F517" s="12"/>
      <c r="G517" s="11"/>
      <c r="H517" s="214">
        <v>3484</v>
      </c>
      <c r="I517" s="214">
        <v>3484</v>
      </c>
      <c r="J517" s="223">
        <f t="shared" ref="J517:J521" si="73">1.039</f>
        <v>1.0389999999999999</v>
      </c>
      <c r="K517" s="2">
        <f>I517*J517</f>
        <v>3619.8759999999997</v>
      </c>
    </row>
    <row r="518" spans="1:11" x14ac:dyDescent="0.25">
      <c r="A518" s="129" t="s">
        <v>316</v>
      </c>
      <c r="B518" s="138" t="s">
        <v>714</v>
      </c>
      <c r="C518" s="24"/>
      <c r="D518" s="24"/>
      <c r="E518" s="238">
        <v>3330.5</v>
      </c>
      <c r="F518" s="12"/>
      <c r="G518" s="11"/>
      <c r="H518" s="214">
        <v>3484</v>
      </c>
      <c r="I518" s="214">
        <v>3484</v>
      </c>
      <c r="J518" s="223">
        <f t="shared" si="73"/>
        <v>1.0389999999999999</v>
      </c>
      <c r="K518" s="2">
        <f t="shared" ref="K518:K521" si="74">I518*J518</f>
        <v>3619.8759999999997</v>
      </c>
    </row>
    <row r="519" spans="1:11" x14ac:dyDescent="0.25">
      <c r="A519" s="129" t="s">
        <v>316</v>
      </c>
      <c r="B519" s="138" t="s">
        <v>713</v>
      </c>
      <c r="C519" s="24"/>
      <c r="D519" s="24"/>
      <c r="E519" s="238">
        <v>3330.5</v>
      </c>
      <c r="F519" s="12"/>
      <c r="G519" s="11"/>
      <c r="H519" s="214">
        <v>3484</v>
      </c>
      <c r="I519" s="214">
        <v>3484</v>
      </c>
      <c r="J519" s="223">
        <f t="shared" si="73"/>
        <v>1.0389999999999999</v>
      </c>
      <c r="K519" s="2">
        <f t="shared" si="74"/>
        <v>3619.8759999999997</v>
      </c>
    </row>
    <row r="520" spans="1:11" x14ac:dyDescent="0.25">
      <c r="A520" s="129" t="s">
        <v>316</v>
      </c>
      <c r="B520" s="138" t="s">
        <v>711</v>
      </c>
      <c r="C520" s="24"/>
      <c r="D520" s="24"/>
      <c r="E520" s="238">
        <v>3330.5</v>
      </c>
      <c r="F520" s="12"/>
      <c r="G520" s="11"/>
      <c r="H520" s="214">
        <v>3484</v>
      </c>
      <c r="I520" s="214">
        <v>3484</v>
      </c>
      <c r="J520" s="223">
        <f t="shared" si="73"/>
        <v>1.0389999999999999</v>
      </c>
      <c r="K520" s="2">
        <f t="shared" si="74"/>
        <v>3619.8759999999997</v>
      </c>
    </row>
    <row r="521" spans="1:11" x14ac:dyDescent="0.25">
      <c r="A521" s="129" t="s">
        <v>316</v>
      </c>
      <c r="B521" s="138" t="s">
        <v>712</v>
      </c>
      <c r="C521" s="24"/>
      <c r="D521" s="24"/>
      <c r="E521" s="238">
        <v>3330.5</v>
      </c>
      <c r="F521" s="12"/>
      <c r="G521" s="11"/>
      <c r="H521" s="214">
        <v>3484</v>
      </c>
      <c r="I521" s="214">
        <v>3484</v>
      </c>
      <c r="J521" s="223">
        <f t="shared" si="73"/>
        <v>1.0389999999999999</v>
      </c>
      <c r="K521" s="2">
        <f t="shared" si="74"/>
        <v>3619.8759999999997</v>
      </c>
    </row>
    <row r="522" spans="1:11" x14ac:dyDescent="0.25">
      <c r="A522" s="129" t="s">
        <v>316</v>
      </c>
      <c r="B522" s="19" t="s">
        <v>398</v>
      </c>
      <c r="C522" s="24"/>
      <c r="D522" s="24"/>
      <c r="E522" s="12" t="s">
        <v>318</v>
      </c>
      <c r="F522" s="12"/>
      <c r="G522" s="11"/>
      <c r="H522" s="214"/>
    </row>
    <row r="523" spans="1:11" x14ac:dyDescent="0.25">
      <c r="A523" s="129" t="s">
        <v>316</v>
      </c>
      <c r="B523" s="144" t="s">
        <v>399</v>
      </c>
      <c r="C523" s="24"/>
      <c r="D523" s="24"/>
      <c r="E523" s="12"/>
      <c r="F523" s="12"/>
      <c r="G523" s="11"/>
      <c r="H523" s="214"/>
    </row>
    <row r="524" spans="1:11" x14ac:dyDescent="0.25">
      <c r="A524" s="129" t="s">
        <v>316</v>
      </c>
      <c r="B524" s="19" t="s">
        <v>400</v>
      </c>
      <c r="C524" s="24"/>
      <c r="D524" s="24"/>
      <c r="E524" s="12">
        <v>91.960000000000022</v>
      </c>
      <c r="F524" s="12"/>
      <c r="G524" s="11"/>
      <c r="H524" s="213">
        <f>E524*1.046</f>
        <v>96.19016000000002</v>
      </c>
    </row>
    <row r="525" spans="1:11" x14ac:dyDescent="0.25">
      <c r="A525" s="129" t="s">
        <v>316</v>
      </c>
      <c r="B525" s="19" t="s">
        <v>401</v>
      </c>
      <c r="C525" s="24"/>
      <c r="D525" s="24"/>
      <c r="E525" s="12">
        <v>196.86700000000002</v>
      </c>
      <c r="F525" s="12"/>
      <c r="G525" s="11"/>
      <c r="H525" s="213">
        <f t="shared" ref="H525:H528" si="75">E525*1.046</f>
        <v>205.92288200000002</v>
      </c>
    </row>
    <row r="526" spans="1:11" x14ac:dyDescent="0.25">
      <c r="A526" s="129" t="s">
        <v>316</v>
      </c>
      <c r="B526" s="19" t="s">
        <v>402</v>
      </c>
      <c r="C526" s="24"/>
      <c r="D526" s="24"/>
      <c r="E526" s="12">
        <v>1441.5940000000001</v>
      </c>
      <c r="F526" s="12"/>
      <c r="G526" s="11"/>
      <c r="H526" s="213">
        <f t="shared" si="75"/>
        <v>1507.907324</v>
      </c>
    </row>
    <row r="527" spans="1:11" x14ac:dyDescent="0.25">
      <c r="A527" s="129" t="s">
        <v>316</v>
      </c>
      <c r="B527" s="145" t="s">
        <v>403</v>
      </c>
      <c r="C527" s="24"/>
      <c r="D527" s="24"/>
      <c r="E527" s="12">
        <v>3089.0090000000009</v>
      </c>
      <c r="F527" s="12"/>
      <c r="G527" s="11"/>
      <c r="H527" s="213">
        <f t="shared" si="75"/>
        <v>3231.1034140000011</v>
      </c>
    </row>
    <row r="528" spans="1:11" x14ac:dyDescent="0.25">
      <c r="A528" s="129" t="s">
        <v>316</v>
      </c>
      <c r="B528" s="145" t="s">
        <v>404</v>
      </c>
      <c r="C528" s="24"/>
      <c r="D528" s="24"/>
      <c r="E528" s="12">
        <v>4118.719000000001</v>
      </c>
      <c r="F528" s="12"/>
      <c r="G528" s="11"/>
      <c r="H528" s="213">
        <f t="shared" si="75"/>
        <v>4308.1800740000008</v>
      </c>
    </row>
    <row r="529" spans="1:9" x14ac:dyDescent="0.25">
      <c r="A529" s="129" t="s">
        <v>316</v>
      </c>
      <c r="B529" s="145" t="s">
        <v>21</v>
      </c>
      <c r="C529" s="24"/>
      <c r="D529" s="24"/>
      <c r="E529" s="12"/>
      <c r="F529" s="12"/>
      <c r="G529" s="11"/>
      <c r="H529" s="214"/>
    </row>
    <row r="530" spans="1:9" x14ac:dyDescent="0.25">
      <c r="E530" s="146"/>
      <c r="F530" s="1"/>
      <c r="G530" s="2"/>
      <c r="H530" s="3"/>
    </row>
    <row r="531" spans="1:9" x14ac:dyDescent="0.25">
      <c r="E531" s="147"/>
      <c r="F531" s="38"/>
      <c r="G531" s="148"/>
      <c r="H531" s="3"/>
    </row>
    <row r="532" spans="1:9" x14ac:dyDescent="0.25">
      <c r="A532" s="36" t="s">
        <v>405</v>
      </c>
      <c r="B532" s="149"/>
      <c r="E532" s="146"/>
      <c r="F532" s="150"/>
      <c r="G532" s="3"/>
      <c r="H532" s="3"/>
    </row>
    <row r="533" spans="1:9" x14ac:dyDescent="0.25">
      <c r="A533" s="6"/>
      <c r="B533" s="37"/>
      <c r="C533" s="24"/>
      <c r="D533" s="24"/>
      <c r="E533" s="26"/>
      <c r="F533" s="7"/>
      <c r="G533" s="8"/>
      <c r="H533" s="5"/>
    </row>
    <row r="534" spans="1:9" x14ac:dyDescent="0.25">
      <c r="A534" s="6" t="s">
        <v>4</v>
      </c>
      <c r="B534" s="6" t="s">
        <v>5</v>
      </c>
      <c r="C534" s="24"/>
      <c r="D534" s="24"/>
      <c r="E534" s="26"/>
      <c r="F534" s="26"/>
      <c r="G534" s="13"/>
      <c r="H534" s="5"/>
    </row>
    <row r="535" spans="1:9" x14ac:dyDescent="0.25">
      <c r="A535" s="151"/>
      <c r="B535" s="151" t="s">
        <v>406</v>
      </c>
      <c r="C535" s="24"/>
      <c r="D535" s="24"/>
      <c r="E535" s="26"/>
      <c r="F535" s="26"/>
      <c r="G535" s="13"/>
      <c r="H535" s="35"/>
    </row>
    <row r="536" spans="1:9" x14ac:dyDescent="0.25">
      <c r="A536" s="151"/>
      <c r="B536" s="151"/>
      <c r="C536" s="24"/>
      <c r="D536" s="24"/>
      <c r="E536" s="26"/>
      <c r="F536" s="26"/>
      <c r="G536" s="13"/>
      <c r="H536" s="5"/>
    </row>
    <row r="537" spans="1:9" x14ac:dyDescent="0.25">
      <c r="A537" s="151"/>
      <c r="B537" s="151"/>
      <c r="C537" s="24"/>
      <c r="D537" s="24"/>
      <c r="E537" s="26"/>
      <c r="F537" s="26"/>
      <c r="G537" s="13"/>
      <c r="H537" s="5"/>
    </row>
    <row r="538" spans="1:9" x14ac:dyDescent="0.25">
      <c r="A538" s="24"/>
      <c r="B538" s="24"/>
      <c r="C538" s="24"/>
      <c r="D538" s="24"/>
      <c r="E538" s="26"/>
      <c r="F538" s="26"/>
      <c r="G538" s="13"/>
      <c r="H538" s="5"/>
    </row>
    <row r="539" spans="1:9" x14ac:dyDescent="0.25">
      <c r="A539" s="10" t="s">
        <v>407</v>
      </c>
      <c r="B539" s="58" t="s">
        <v>408</v>
      </c>
      <c r="C539" s="24"/>
      <c r="D539" s="24"/>
      <c r="E539" s="26"/>
      <c r="F539" s="26"/>
      <c r="G539" s="13"/>
      <c r="H539" s="5"/>
    </row>
    <row r="540" spans="1:9" x14ac:dyDescent="0.25">
      <c r="A540" s="10" t="s">
        <v>407</v>
      </c>
      <c r="B540" s="19" t="s">
        <v>409</v>
      </c>
      <c r="C540" s="24"/>
      <c r="D540" s="24"/>
      <c r="E540" s="26"/>
      <c r="F540" s="26"/>
      <c r="G540" s="13"/>
      <c r="H540" s="5"/>
    </row>
    <row r="541" spans="1:9" x14ac:dyDescent="0.25">
      <c r="A541" s="10" t="s">
        <v>407</v>
      </c>
      <c r="B541" s="19" t="s">
        <v>410</v>
      </c>
      <c r="C541" s="24"/>
      <c r="D541" s="24"/>
      <c r="E541" s="26"/>
      <c r="F541" s="26"/>
      <c r="G541" s="13"/>
      <c r="H541" s="5"/>
    </row>
    <row r="542" spans="1:9" x14ac:dyDescent="0.25">
      <c r="A542" s="10" t="s">
        <v>407</v>
      </c>
      <c r="B542" s="19" t="s">
        <v>411</v>
      </c>
      <c r="C542" s="24"/>
      <c r="D542" s="24"/>
      <c r="E542" s="26">
        <v>324.9274561403509</v>
      </c>
      <c r="F542" s="26"/>
      <c r="G542" s="13"/>
      <c r="H542" s="215"/>
      <c r="I542" s="202">
        <f t="shared" ref="I542:I573" si="76">E542*1.046</f>
        <v>339.87411912280703</v>
      </c>
    </row>
    <row r="543" spans="1:9" x14ac:dyDescent="0.25">
      <c r="A543" s="10" t="s">
        <v>407</v>
      </c>
      <c r="B543" s="19" t="s">
        <v>412</v>
      </c>
      <c r="C543" s="24"/>
      <c r="D543" s="24"/>
      <c r="E543" s="26">
        <v>861.14320175438604</v>
      </c>
      <c r="F543" s="26"/>
      <c r="G543" s="13"/>
      <c r="H543" s="215"/>
      <c r="I543" s="202">
        <f t="shared" si="76"/>
        <v>900.75578903508779</v>
      </c>
    </row>
    <row r="544" spans="1:9" x14ac:dyDescent="0.25">
      <c r="A544" s="10" t="s">
        <v>407</v>
      </c>
      <c r="B544" s="154" t="s">
        <v>413</v>
      </c>
      <c r="C544" s="24"/>
      <c r="D544" s="24"/>
      <c r="E544" s="26">
        <v>1121.0119298245615</v>
      </c>
      <c r="F544" s="26"/>
      <c r="G544" s="13"/>
      <c r="H544" s="215"/>
      <c r="I544" s="202">
        <f t="shared" si="76"/>
        <v>1172.5784785964913</v>
      </c>
    </row>
    <row r="545" spans="1:9" x14ac:dyDescent="0.25">
      <c r="A545" s="10" t="s">
        <v>407</v>
      </c>
      <c r="B545" s="19" t="s">
        <v>414</v>
      </c>
      <c r="C545" s="24"/>
      <c r="D545" s="24"/>
      <c r="E545" s="26">
        <v>1299.7098245614036</v>
      </c>
      <c r="F545" s="26"/>
      <c r="G545" s="13"/>
      <c r="H545" s="215"/>
      <c r="I545" s="202">
        <f t="shared" si="76"/>
        <v>1359.4964764912281</v>
      </c>
    </row>
    <row r="546" spans="1:9" x14ac:dyDescent="0.25">
      <c r="A546" s="10" t="s">
        <v>407</v>
      </c>
      <c r="B546" s="19" t="s">
        <v>415</v>
      </c>
      <c r="C546" s="24"/>
      <c r="D546" s="24"/>
      <c r="E546" s="26">
        <v>861.14320175438604</v>
      </c>
      <c r="F546" s="26"/>
      <c r="G546" s="13"/>
      <c r="H546" s="215"/>
      <c r="I546" s="202">
        <f t="shared" si="76"/>
        <v>900.75578903508779</v>
      </c>
    </row>
    <row r="547" spans="1:9" x14ac:dyDescent="0.25">
      <c r="A547" s="10" t="s">
        <v>407</v>
      </c>
      <c r="B547" s="19" t="s">
        <v>416</v>
      </c>
      <c r="C547" s="24"/>
      <c r="D547" s="24"/>
      <c r="E547" s="26">
        <v>1121.0119298245615</v>
      </c>
      <c r="F547" s="26"/>
      <c r="G547" s="13"/>
      <c r="H547" s="215"/>
      <c r="I547" s="202">
        <f t="shared" si="76"/>
        <v>1172.5784785964913</v>
      </c>
    </row>
    <row r="548" spans="1:9" x14ac:dyDescent="0.25">
      <c r="A548" s="10"/>
      <c r="B548" s="19"/>
      <c r="C548" s="24"/>
      <c r="D548" s="24"/>
      <c r="E548" s="26">
        <v>1299.7098245614036</v>
      </c>
      <c r="F548" s="26"/>
      <c r="G548" s="13"/>
      <c r="H548" s="215"/>
      <c r="I548" s="202">
        <f t="shared" si="76"/>
        <v>1359.4964764912281</v>
      </c>
    </row>
    <row r="549" spans="1:9" x14ac:dyDescent="0.25">
      <c r="A549" s="10" t="s">
        <v>407</v>
      </c>
      <c r="B549" s="19" t="s">
        <v>417</v>
      </c>
      <c r="C549" s="24"/>
      <c r="D549" s="24"/>
      <c r="E549" s="26"/>
      <c r="F549" s="26"/>
      <c r="G549" s="13"/>
      <c r="H549" s="5"/>
      <c r="I549" s="202">
        <f t="shared" si="76"/>
        <v>0</v>
      </c>
    </row>
    <row r="550" spans="1:9" x14ac:dyDescent="0.25">
      <c r="A550" s="10" t="s">
        <v>407</v>
      </c>
      <c r="B550" s="19" t="s">
        <v>418</v>
      </c>
      <c r="C550" s="24"/>
      <c r="D550" s="24"/>
      <c r="E550" s="26">
        <v>89.471008771929831</v>
      </c>
      <c r="F550" s="26"/>
      <c r="G550" s="13"/>
      <c r="H550" s="5"/>
      <c r="I550" s="202">
        <f t="shared" si="76"/>
        <v>93.586675175438614</v>
      </c>
    </row>
    <row r="551" spans="1:9" x14ac:dyDescent="0.25">
      <c r="A551" s="10" t="s">
        <v>407</v>
      </c>
      <c r="B551" s="155" t="s">
        <v>419</v>
      </c>
      <c r="C551" s="24"/>
      <c r="D551" s="24"/>
      <c r="E551" s="26"/>
      <c r="F551" s="26"/>
      <c r="G551" s="13"/>
      <c r="H551" s="5"/>
      <c r="I551" s="202">
        <f t="shared" si="76"/>
        <v>0</v>
      </c>
    </row>
    <row r="552" spans="1:9" x14ac:dyDescent="0.25">
      <c r="A552" s="10" t="s">
        <v>407</v>
      </c>
      <c r="B552" s="155" t="s">
        <v>420</v>
      </c>
      <c r="C552" s="24"/>
      <c r="D552" s="24"/>
      <c r="E552" s="13">
        <v>46.505394736842106</v>
      </c>
      <c r="F552" s="26"/>
      <c r="G552" s="13"/>
      <c r="H552" s="215"/>
      <c r="I552" s="202">
        <f t="shared" si="76"/>
        <v>48.644642894736847</v>
      </c>
    </row>
    <row r="553" spans="1:9" x14ac:dyDescent="0.25">
      <c r="A553" s="10" t="s">
        <v>407</v>
      </c>
      <c r="B553" s="155" t="s">
        <v>421</v>
      </c>
      <c r="C553" s="24"/>
      <c r="D553" s="24"/>
      <c r="E553" s="13">
        <v>37.594912280701756</v>
      </c>
      <c r="F553" s="26"/>
      <c r="G553" s="13"/>
      <c r="H553" s="215"/>
      <c r="I553" s="202">
        <f t="shared" si="76"/>
        <v>39.324278245614039</v>
      </c>
    </row>
    <row r="554" spans="1:9" x14ac:dyDescent="0.25">
      <c r="A554" s="10" t="s">
        <v>407</v>
      </c>
      <c r="B554" s="156" t="s">
        <v>422</v>
      </c>
      <c r="C554" s="24"/>
      <c r="D554" s="24"/>
      <c r="E554" s="13">
        <v>129.99539473684212</v>
      </c>
      <c r="F554" s="26"/>
      <c r="G554" s="13"/>
      <c r="H554" s="215"/>
      <c r="I554" s="202">
        <f t="shared" si="76"/>
        <v>135.97518289473686</v>
      </c>
    </row>
    <row r="555" spans="1:9" x14ac:dyDescent="0.25">
      <c r="A555" s="10" t="s">
        <v>407</v>
      </c>
      <c r="B555" s="155" t="s">
        <v>423</v>
      </c>
      <c r="C555" s="24"/>
      <c r="D555" s="24"/>
      <c r="E555" s="26"/>
      <c r="F555" s="26"/>
      <c r="G555" s="13"/>
      <c r="H555" s="5"/>
      <c r="I555" s="202">
        <f t="shared" si="76"/>
        <v>0</v>
      </c>
    </row>
    <row r="556" spans="1:9" x14ac:dyDescent="0.25">
      <c r="A556" s="10" t="s">
        <v>407</v>
      </c>
      <c r="B556" s="19" t="s">
        <v>424</v>
      </c>
      <c r="C556" s="24"/>
      <c r="D556" s="24"/>
      <c r="E556" s="26"/>
      <c r="F556" s="26"/>
      <c r="G556" s="13"/>
      <c r="H556" s="5"/>
      <c r="I556" s="202">
        <f t="shared" si="76"/>
        <v>0</v>
      </c>
    </row>
    <row r="557" spans="1:9" x14ac:dyDescent="0.25">
      <c r="A557" s="10" t="s">
        <v>407</v>
      </c>
      <c r="B557" s="19" t="s">
        <v>425</v>
      </c>
      <c r="C557" s="24"/>
      <c r="D557" s="24"/>
      <c r="E557" s="26"/>
      <c r="F557" s="26"/>
      <c r="G557" s="13"/>
      <c r="H557" s="5"/>
      <c r="I557" s="202">
        <f t="shared" si="76"/>
        <v>0</v>
      </c>
    </row>
    <row r="558" spans="1:9" x14ac:dyDescent="0.25">
      <c r="A558" s="10" t="s">
        <v>407</v>
      </c>
      <c r="B558" s="155" t="s">
        <v>426</v>
      </c>
      <c r="C558" s="24"/>
      <c r="D558" s="24"/>
      <c r="E558" s="12">
        <v>78.729605263157893</v>
      </c>
      <c r="F558" s="26"/>
      <c r="G558" s="13"/>
      <c r="H558" s="5"/>
      <c r="I558" s="202">
        <f t="shared" si="76"/>
        <v>82.351167105263158</v>
      </c>
    </row>
    <row r="559" spans="1:9" x14ac:dyDescent="0.25">
      <c r="A559" s="10" t="s">
        <v>407</v>
      </c>
      <c r="B559" s="155" t="s">
        <v>427</v>
      </c>
      <c r="C559" s="24"/>
      <c r="D559" s="24"/>
      <c r="E559" s="12">
        <v>896.54345000000012</v>
      </c>
      <c r="F559" s="26"/>
      <c r="G559" s="13"/>
      <c r="H559" s="5"/>
      <c r="I559" s="202">
        <f t="shared" si="76"/>
        <v>937.78444870000021</v>
      </c>
    </row>
    <row r="560" spans="1:9" x14ac:dyDescent="0.25">
      <c r="A560" s="10" t="s">
        <v>407</v>
      </c>
      <c r="B560" s="155" t="s">
        <v>428</v>
      </c>
      <c r="C560" s="24"/>
      <c r="D560" s="24"/>
      <c r="E560" s="26"/>
      <c r="F560" s="26"/>
      <c r="G560" s="13"/>
      <c r="H560" s="5"/>
      <c r="I560" s="202">
        <f t="shared" si="76"/>
        <v>0</v>
      </c>
    </row>
    <row r="561" spans="1:9" x14ac:dyDescent="0.25">
      <c r="A561" s="10" t="s">
        <v>407</v>
      </c>
      <c r="B561" s="19" t="s">
        <v>429</v>
      </c>
      <c r="C561" s="24"/>
      <c r="D561" s="24"/>
      <c r="E561" s="26"/>
      <c r="F561" s="26"/>
      <c r="G561" s="13"/>
      <c r="H561" s="5"/>
      <c r="I561" s="202">
        <f t="shared" si="76"/>
        <v>0</v>
      </c>
    </row>
    <row r="562" spans="1:9" x14ac:dyDescent="0.25">
      <c r="A562" s="10" t="s">
        <v>407</v>
      </c>
      <c r="B562" s="19"/>
      <c r="C562" s="24"/>
      <c r="D562" s="24"/>
      <c r="E562" s="26"/>
      <c r="F562" s="26"/>
      <c r="G562" s="13"/>
      <c r="H562" s="5"/>
      <c r="I562" s="202">
        <f t="shared" si="76"/>
        <v>0</v>
      </c>
    </row>
    <row r="563" spans="1:9" x14ac:dyDescent="0.25">
      <c r="A563" s="10" t="s">
        <v>407</v>
      </c>
      <c r="B563" s="19" t="s">
        <v>430</v>
      </c>
      <c r="C563" s="24"/>
      <c r="D563" s="24"/>
      <c r="E563" s="26"/>
      <c r="F563" s="26"/>
      <c r="G563" s="13"/>
      <c r="H563" s="5"/>
      <c r="I563" s="202">
        <f t="shared" si="76"/>
        <v>0</v>
      </c>
    </row>
    <row r="564" spans="1:9" x14ac:dyDescent="0.25">
      <c r="A564" s="10" t="s">
        <v>407</v>
      </c>
      <c r="B564" s="19" t="s">
        <v>431</v>
      </c>
      <c r="C564" s="24"/>
      <c r="D564" s="24"/>
      <c r="E564" s="157">
        <v>294.90035087719298</v>
      </c>
      <c r="F564" s="26"/>
      <c r="G564" s="13"/>
      <c r="H564" s="216"/>
      <c r="I564" s="202">
        <f t="shared" si="76"/>
        <v>308.46576701754384</v>
      </c>
    </row>
    <row r="565" spans="1:9" x14ac:dyDescent="0.25">
      <c r="A565" s="10" t="s">
        <v>407</v>
      </c>
      <c r="B565" s="19" t="s">
        <v>432</v>
      </c>
      <c r="C565" s="24"/>
      <c r="D565" s="24"/>
      <c r="E565" s="157">
        <v>294.90035087719298</v>
      </c>
      <c r="F565" s="26"/>
      <c r="G565" s="13"/>
      <c r="H565" s="216"/>
      <c r="I565" s="202">
        <f t="shared" si="76"/>
        <v>308.46576701754384</v>
      </c>
    </row>
    <row r="566" spans="1:9" x14ac:dyDescent="0.25">
      <c r="A566" s="10" t="s">
        <v>407</v>
      </c>
      <c r="B566" s="19" t="s">
        <v>433</v>
      </c>
      <c r="C566" s="24"/>
      <c r="D566" s="24"/>
      <c r="E566" s="157">
        <v>589.80070175438618</v>
      </c>
      <c r="F566" s="26"/>
      <c r="G566" s="13"/>
      <c r="H566" s="216"/>
      <c r="I566" s="202">
        <f t="shared" si="76"/>
        <v>616.93153403508802</v>
      </c>
    </row>
    <row r="567" spans="1:9" x14ac:dyDescent="0.25">
      <c r="A567" s="10" t="s">
        <v>407</v>
      </c>
      <c r="B567" s="19" t="s">
        <v>434</v>
      </c>
      <c r="C567" s="24"/>
      <c r="D567" s="24"/>
      <c r="E567" s="157">
        <v>589.80070175438618</v>
      </c>
      <c r="F567" s="26"/>
      <c r="G567" s="13"/>
      <c r="H567" s="216"/>
      <c r="I567" s="202">
        <f t="shared" si="76"/>
        <v>616.93153403508802</v>
      </c>
    </row>
    <row r="568" spans="1:9" x14ac:dyDescent="0.25">
      <c r="A568" s="10" t="s">
        <v>407</v>
      </c>
      <c r="B568" s="58" t="s">
        <v>435</v>
      </c>
      <c r="C568" s="24"/>
      <c r="D568" s="24"/>
      <c r="E568" s="157"/>
      <c r="F568" s="26"/>
      <c r="G568" s="13"/>
      <c r="H568" s="5"/>
      <c r="I568" s="202">
        <f t="shared" si="76"/>
        <v>0</v>
      </c>
    </row>
    <row r="569" spans="1:9" x14ac:dyDescent="0.25">
      <c r="A569" s="10" t="s">
        <v>407</v>
      </c>
      <c r="B569" s="58" t="s">
        <v>436</v>
      </c>
      <c r="C569" s="24"/>
      <c r="D569" s="24"/>
      <c r="E569" s="157"/>
      <c r="F569" s="26"/>
      <c r="G569" s="13"/>
      <c r="H569" s="5"/>
      <c r="I569" s="202">
        <f t="shared" si="76"/>
        <v>0</v>
      </c>
    </row>
    <row r="570" spans="1:9" x14ac:dyDescent="0.25">
      <c r="A570" s="10" t="s">
        <v>407</v>
      </c>
      <c r="B570" s="19" t="s">
        <v>437</v>
      </c>
      <c r="C570" s="24"/>
      <c r="D570" s="24"/>
      <c r="E570" s="157">
        <v>1769.2800438596491</v>
      </c>
      <c r="F570" s="26"/>
      <c r="G570" s="13"/>
      <c r="H570" s="217"/>
      <c r="I570" s="202">
        <f t="shared" si="76"/>
        <v>1850.6669258771931</v>
      </c>
    </row>
    <row r="571" spans="1:9" x14ac:dyDescent="0.25">
      <c r="A571" s="10" t="s">
        <v>407</v>
      </c>
      <c r="B571" s="19" t="s">
        <v>438</v>
      </c>
      <c r="C571" s="24"/>
      <c r="D571" s="24"/>
      <c r="E571" s="157">
        <v>1946.2690789473686</v>
      </c>
      <c r="F571" s="26"/>
      <c r="G571" s="13"/>
      <c r="H571" s="217"/>
      <c r="I571" s="202">
        <f t="shared" si="76"/>
        <v>2035.7974565789477</v>
      </c>
    </row>
    <row r="572" spans="1:9" x14ac:dyDescent="0.25">
      <c r="A572" s="10" t="s">
        <v>407</v>
      </c>
      <c r="B572" s="19" t="s">
        <v>439</v>
      </c>
      <c r="C572" s="24"/>
      <c r="D572" s="24"/>
      <c r="E572" s="157">
        <v>2948.7593859649123</v>
      </c>
      <c r="F572" s="26"/>
      <c r="G572" s="13"/>
      <c r="H572" s="217"/>
      <c r="I572" s="202">
        <f t="shared" si="76"/>
        <v>3084.4023177192985</v>
      </c>
    </row>
    <row r="573" spans="1:9" x14ac:dyDescent="0.25">
      <c r="A573" s="10" t="s">
        <v>407</v>
      </c>
      <c r="B573" s="19" t="s">
        <v>440</v>
      </c>
      <c r="C573" s="24"/>
      <c r="D573" s="24"/>
      <c r="E573" s="157">
        <v>3676.1232894736845</v>
      </c>
      <c r="F573" s="26"/>
      <c r="G573" s="13"/>
      <c r="H573" s="217"/>
      <c r="I573" s="202">
        <f t="shared" si="76"/>
        <v>3845.2249607894742</v>
      </c>
    </row>
    <row r="574" spans="1:9" x14ac:dyDescent="0.25">
      <c r="A574" s="10" t="s">
        <v>407</v>
      </c>
      <c r="B574" s="19" t="s">
        <v>441</v>
      </c>
      <c r="C574" s="24"/>
      <c r="D574" s="24"/>
      <c r="E574" s="157">
        <v>7371.8984649122813</v>
      </c>
      <c r="F574" s="26"/>
      <c r="G574" s="13"/>
      <c r="H574" s="217"/>
      <c r="I574" s="202">
        <f t="shared" ref="I574:I597" si="77">E574*1.046</f>
        <v>7711.0057942982467</v>
      </c>
    </row>
    <row r="575" spans="1:9" x14ac:dyDescent="0.25">
      <c r="A575" s="10" t="s">
        <v>407</v>
      </c>
      <c r="B575" s="19" t="s">
        <v>442</v>
      </c>
      <c r="C575" s="24"/>
      <c r="D575" s="24"/>
      <c r="E575" s="157">
        <v>2064.1803947368421</v>
      </c>
      <c r="F575" s="26"/>
      <c r="G575" s="13"/>
      <c r="H575" s="217"/>
      <c r="I575" s="202">
        <f t="shared" si="77"/>
        <v>2159.1326928947369</v>
      </c>
    </row>
    <row r="576" spans="1:9" x14ac:dyDescent="0.25">
      <c r="A576" s="10" t="s">
        <v>407</v>
      </c>
      <c r="B576" s="19" t="s">
        <v>443</v>
      </c>
      <c r="C576" s="24"/>
      <c r="D576" s="24"/>
      <c r="E576" s="157">
        <v>2924.3471052631585</v>
      </c>
      <c r="F576" s="26"/>
      <c r="G576" s="13"/>
      <c r="H576" s="217"/>
      <c r="I576" s="202">
        <f t="shared" si="77"/>
        <v>3058.867072105264</v>
      </c>
    </row>
    <row r="577" spans="1:9" x14ac:dyDescent="0.25">
      <c r="A577" s="10" t="s">
        <v>407</v>
      </c>
      <c r="B577" s="19" t="s">
        <v>444</v>
      </c>
      <c r="C577" s="24"/>
      <c r="D577" s="24"/>
      <c r="E577" s="26"/>
      <c r="F577" s="26"/>
      <c r="G577" s="13"/>
      <c r="H577" s="5"/>
      <c r="I577" s="202">
        <f t="shared" si="77"/>
        <v>0</v>
      </c>
    </row>
    <row r="578" spans="1:9" x14ac:dyDescent="0.25">
      <c r="A578" s="10" t="s">
        <v>407</v>
      </c>
      <c r="B578" s="19" t="s">
        <v>445</v>
      </c>
      <c r="C578" s="24"/>
      <c r="D578" s="24"/>
      <c r="E578" s="26"/>
      <c r="F578" s="26"/>
      <c r="G578" s="13"/>
      <c r="H578" s="5"/>
      <c r="I578" s="202">
        <f t="shared" si="77"/>
        <v>0</v>
      </c>
    </row>
    <row r="579" spans="1:9" x14ac:dyDescent="0.25">
      <c r="A579" s="10" t="s">
        <v>407</v>
      </c>
      <c r="B579" s="19" t="s">
        <v>446</v>
      </c>
      <c r="C579" s="24"/>
      <c r="D579" s="24"/>
      <c r="E579" s="26"/>
      <c r="F579" s="26"/>
      <c r="G579" s="13"/>
      <c r="H579" s="5"/>
      <c r="I579" s="202">
        <f t="shared" si="77"/>
        <v>0</v>
      </c>
    </row>
    <row r="580" spans="1:9" x14ac:dyDescent="0.25">
      <c r="A580" s="10" t="s">
        <v>407</v>
      </c>
      <c r="B580" s="19" t="s">
        <v>447</v>
      </c>
      <c r="C580" s="24"/>
      <c r="D580" s="24"/>
      <c r="E580" s="26"/>
      <c r="F580" s="26"/>
      <c r="G580" s="13"/>
      <c r="H580" s="5"/>
      <c r="I580" s="202">
        <f t="shared" si="77"/>
        <v>0</v>
      </c>
    </row>
    <row r="581" spans="1:9" x14ac:dyDescent="0.25">
      <c r="A581" s="10" t="s">
        <v>407</v>
      </c>
      <c r="B581" s="19" t="s">
        <v>448</v>
      </c>
      <c r="C581" s="24"/>
      <c r="D581" s="24"/>
      <c r="E581" s="26"/>
      <c r="F581" s="26"/>
      <c r="G581" s="13"/>
      <c r="H581" s="5"/>
      <c r="I581" s="202">
        <f t="shared" si="77"/>
        <v>0</v>
      </c>
    </row>
    <row r="582" spans="1:9" x14ac:dyDescent="0.25">
      <c r="A582" s="10" t="s">
        <v>407</v>
      </c>
      <c r="B582" s="19"/>
      <c r="C582" s="24"/>
      <c r="D582" s="24"/>
      <c r="E582" s="26"/>
      <c r="F582" s="26"/>
      <c r="G582" s="13"/>
      <c r="H582" s="5"/>
      <c r="I582" s="202">
        <f t="shared" si="77"/>
        <v>0</v>
      </c>
    </row>
    <row r="583" spans="1:9" x14ac:dyDescent="0.25">
      <c r="A583" s="10" t="s">
        <v>407</v>
      </c>
      <c r="B583" s="58" t="s">
        <v>449</v>
      </c>
      <c r="C583" s="24"/>
      <c r="D583" s="24"/>
      <c r="E583" s="26"/>
      <c r="F583" s="26"/>
      <c r="G583" s="13"/>
      <c r="H583" s="5"/>
      <c r="I583" s="202">
        <f t="shared" si="77"/>
        <v>0</v>
      </c>
    </row>
    <row r="584" spans="1:9" x14ac:dyDescent="0.25">
      <c r="A584" s="10" t="s">
        <v>407</v>
      </c>
      <c r="B584" s="58" t="s">
        <v>450</v>
      </c>
      <c r="C584" s="24"/>
      <c r="D584" s="24"/>
      <c r="E584" s="26"/>
      <c r="F584" s="26"/>
      <c r="G584" s="13"/>
      <c r="H584" s="5"/>
      <c r="I584" s="202">
        <f t="shared" si="77"/>
        <v>0</v>
      </c>
    </row>
    <row r="585" spans="1:9" x14ac:dyDescent="0.25">
      <c r="A585" s="10" t="s">
        <v>407</v>
      </c>
      <c r="B585" s="58" t="s">
        <v>451</v>
      </c>
      <c r="C585" s="24"/>
      <c r="D585" s="24"/>
      <c r="E585" s="26"/>
      <c r="F585" s="26"/>
      <c r="G585" s="13"/>
      <c r="H585" s="5"/>
      <c r="I585" s="202">
        <f t="shared" si="77"/>
        <v>0</v>
      </c>
    </row>
    <row r="586" spans="1:9" x14ac:dyDescent="0.25">
      <c r="A586" s="10" t="s">
        <v>407</v>
      </c>
      <c r="B586" s="58" t="s">
        <v>452</v>
      </c>
      <c r="C586" s="24"/>
      <c r="D586" s="24"/>
      <c r="E586" s="26"/>
      <c r="F586" s="26"/>
      <c r="G586" s="13"/>
      <c r="H586" s="5"/>
      <c r="I586" s="202">
        <f t="shared" si="77"/>
        <v>0</v>
      </c>
    </row>
    <row r="587" spans="1:9" x14ac:dyDescent="0.25">
      <c r="A587" s="10" t="s">
        <v>407</v>
      </c>
      <c r="B587" s="58" t="s">
        <v>453</v>
      </c>
      <c r="C587" s="24"/>
      <c r="D587" s="24"/>
      <c r="E587" s="26"/>
      <c r="F587" s="26"/>
      <c r="G587" s="13"/>
      <c r="H587" s="5"/>
      <c r="I587" s="202">
        <f t="shared" si="77"/>
        <v>0</v>
      </c>
    </row>
    <row r="588" spans="1:9" x14ac:dyDescent="0.25">
      <c r="A588" s="10" t="s">
        <v>407</v>
      </c>
      <c r="B588" s="58" t="s">
        <v>454</v>
      </c>
      <c r="C588" s="24"/>
      <c r="D588" s="24"/>
      <c r="E588" s="26"/>
      <c r="F588" s="26"/>
      <c r="G588" s="13"/>
      <c r="H588" s="5"/>
      <c r="I588" s="202">
        <f t="shared" si="77"/>
        <v>0</v>
      </c>
    </row>
    <row r="589" spans="1:9" x14ac:dyDescent="0.25">
      <c r="A589" s="10" t="s">
        <v>407</v>
      </c>
      <c r="B589" s="58" t="s">
        <v>455</v>
      </c>
      <c r="C589" s="24"/>
      <c r="D589" s="24"/>
      <c r="E589" s="26"/>
      <c r="F589" s="26"/>
      <c r="G589" s="13"/>
      <c r="H589" s="5"/>
      <c r="I589" s="202">
        <f t="shared" si="77"/>
        <v>0</v>
      </c>
    </row>
    <row r="590" spans="1:9" x14ac:dyDescent="0.25">
      <c r="A590" s="10"/>
      <c r="B590" s="58"/>
      <c r="C590" s="24"/>
      <c r="D590" s="24"/>
      <c r="E590" s="26"/>
      <c r="F590" s="26"/>
      <c r="G590" s="13"/>
      <c r="H590" s="5"/>
      <c r="I590" s="202">
        <f t="shared" si="77"/>
        <v>0</v>
      </c>
    </row>
    <row r="591" spans="1:9" x14ac:dyDescent="0.25">
      <c r="A591" s="160" t="s">
        <v>407</v>
      </c>
      <c r="B591" s="161" t="s">
        <v>456</v>
      </c>
      <c r="C591" s="24"/>
      <c r="D591" s="24"/>
      <c r="E591" s="26"/>
      <c r="F591" s="26"/>
      <c r="G591" s="13"/>
      <c r="H591" s="5"/>
      <c r="I591" s="202">
        <f t="shared" si="77"/>
        <v>0</v>
      </c>
    </row>
    <row r="592" spans="1:9" x14ac:dyDescent="0.25">
      <c r="A592" s="10" t="s">
        <v>407</v>
      </c>
      <c r="B592" s="162" t="s">
        <v>457</v>
      </c>
      <c r="C592" s="24"/>
      <c r="D592" s="24"/>
      <c r="E592" s="26"/>
      <c r="F592" s="26"/>
      <c r="G592" s="13"/>
      <c r="H592" s="5"/>
      <c r="I592" s="202">
        <f t="shared" si="77"/>
        <v>0</v>
      </c>
    </row>
    <row r="593" spans="1:10" ht="72.75" x14ac:dyDescent="0.25">
      <c r="A593" s="10"/>
      <c r="B593" s="163" t="s">
        <v>615</v>
      </c>
      <c r="C593" s="24"/>
      <c r="D593" s="24"/>
      <c r="E593" s="26"/>
      <c r="F593" s="26"/>
      <c r="G593" s="13"/>
      <c r="H593" s="5"/>
      <c r="I593" s="202">
        <f t="shared" si="77"/>
        <v>0</v>
      </c>
    </row>
    <row r="594" spans="1:10" x14ac:dyDescent="0.25">
      <c r="A594" s="10"/>
      <c r="B594" s="164" t="s">
        <v>616</v>
      </c>
      <c r="C594" s="24"/>
      <c r="D594" s="24"/>
      <c r="E594" s="26"/>
      <c r="F594" s="26"/>
      <c r="G594" s="13"/>
      <c r="H594" s="5"/>
      <c r="I594" s="202">
        <f t="shared" si="77"/>
        <v>0</v>
      </c>
    </row>
    <row r="595" spans="1:10" x14ac:dyDescent="0.25">
      <c r="A595" s="10"/>
      <c r="B595" s="164" t="s">
        <v>458</v>
      </c>
      <c r="C595" s="24"/>
      <c r="D595" s="24"/>
      <c r="E595" s="26"/>
      <c r="F595" s="26"/>
      <c r="G595" s="13"/>
      <c r="H595" s="5"/>
      <c r="I595" s="202">
        <f t="shared" si="77"/>
        <v>0</v>
      </c>
    </row>
    <row r="596" spans="1:10" x14ac:dyDescent="0.25">
      <c r="A596" s="10"/>
      <c r="B596" s="163"/>
      <c r="C596" s="24"/>
      <c r="D596" s="24"/>
      <c r="E596" s="26"/>
      <c r="F596" s="26"/>
      <c r="G596" s="13"/>
      <c r="H596" s="5"/>
      <c r="I596" s="202">
        <f t="shared" si="77"/>
        <v>0</v>
      </c>
    </row>
    <row r="597" spans="1:10" x14ac:dyDescent="0.25">
      <c r="A597" s="10"/>
      <c r="B597" s="162" t="s">
        <v>459</v>
      </c>
      <c r="C597" s="24"/>
      <c r="D597" s="24"/>
      <c r="E597" s="26"/>
      <c r="F597" s="26"/>
      <c r="G597" s="13"/>
      <c r="H597" s="5"/>
      <c r="I597" s="202">
        <f t="shared" si="77"/>
        <v>0</v>
      </c>
    </row>
    <row r="598" spans="1:10" x14ac:dyDescent="0.25">
      <c r="A598" s="10"/>
      <c r="B598" s="165" t="s">
        <v>460</v>
      </c>
      <c r="C598" s="24"/>
      <c r="D598" s="24"/>
      <c r="E598" s="26"/>
      <c r="F598" s="152">
        <v>505</v>
      </c>
      <c r="G598" s="13"/>
      <c r="H598" s="26"/>
      <c r="I598" s="207">
        <v>528.23</v>
      </c>
      <c r="J598" s="227"/>
    </row>
    <row r="599" spans="1:10" x14ac:dyDescent="0.25">
      <c r="A599" s="10"/>
      <c r="B599" s="165" t="s">
        <v>461</v>
      </c>
      <c r="C599" s="24"/>
      <c r="D599" s="24"/>
      <c r="E599" s="68"/>
      <c r="F599" s="152">
        <v>365</v>
      </c>
      <c r="G599" s="13"/>
      <c r="H599" s="26"/>
      <c r="I599" s="207">
        <v>381.79</v>
      </c>
      <c r="J599" s="227"/>
    </row>
    <row r="600" spans="1:10" x14ac:dyDescent="0.25">
      <c r="A600" s="10"/>
      <c r="B600" s="165" t="s">
        <v>462</v>
      </c>
      <c r="C600" s="24"/>
      <c r="D600" s="24"/>
      <c r="E600" s="68"/>
      <c r="F600" s="152">
        <v>71</v>
      </c>
      <c r="G600" s="11"/>
      <c r="H600" s="26"/>
      <c r="I600" s="207">
        <v>74.266000000000005</v>
      </c>
      <c r="J600" s="227"/>
    </row>
    <row r="601" spans="1:10" x14ac:dyDescent="0.25">
      <c r="A601" s="10"/>
      <c r="B601" s="165" t="s">
        <v>463</v>
      </c>
      <c r="C601" s="24"/>
      <c r="D601" s="24"/>
      <c r="E601" s="68"/>
      <c r="F601" s="152">
        <v>71</v>
      </c>
      <c r="G601" s="11"/>
      <c r="H601" s="26"/>
      <c r="I601" s="207">
        <v>74.266000000000005</v>
      </c>
      <c r="J601" s="227"/>
    </row>
    <row r="602" spans="1:10" x14ac:dyDescent="0.25">
      <c r="A602" s="10"/>
      <c r="B602" s="165"/>
      <c r="C602" s="24"/>
      <c r="D602" s="24"/>
      <c r="E602" s="68"/>
      <c r="F602" s="152"/>
      <c r="G602" s="11"/>
      <c r="H602" s="25"/>
      <c r="I602" s="208"/>
      <c r="J602" s="228"/>
    </row>
    <row r="603" spans="1:10" ht="44.25" x14ac:dyDescent="0.25">
      <c r="A603" s="10"/>
      <c r="B603" s="163" t="s">
        <v>617</v>
      </c>
      <c r="C603" s="24"/>
      <c r="D603" s="24"/>
      <c r="E603" s="68"/>
      <c r="F603" s="152"/>
      <c r="G603" s="11"/>
      <c r="H603" s="25"/>
      <c r="I603" s="208"/>
      <c r="J603" s="228"/>
    </row>
    <row r="604" spans="1:10" x14ac:dyDescent="0.25">
      <c r="A604" s="10"/>
      <c r="B604" s="165" t="s">
        <v>460</v>
      </c>
      <c r="C604" s="24"/>
      <c r="D604" s="24"/>
      <c r="E604" s="68"/>
      <c r="F604" s="152">
        <v>454.5</v>
      </c>
      <c r="G604" s="11"/>
      <c r="H604" s="26"/>
      <c r="I604" s="207">
        <v>475.40699999999998</v>
      </c>
      <c r="J604" s="227"/>
    </row>
    <row r="605" spans="1:10" x14ac:dyDescent="0.25">
      <c r="A605" s="10"/>
      <c r="B605" s="165" t="s">
        <v>461</v>
      </c>
      <c r="C605" s="24"/>
      <c r="D605" s="24"/>
      <c r="E605" s="68"/>
      <c r="F605" s="152">
        <v>328.5</v>
      </c>
      <c r="G605" s="11"/>
      <c r="H605" s="26"/>
      <c r="I605" s="207">
        <v>343.61099999999999</v>
      </c>
      <c r="J605" s="227"/>
    </row>
    <row r="606" spans="1:10" x14ac:dyDescent="0.25">
      <c r="A606" s="10"/>
      <c r="B606" s="165" t="s">
        <v>464</v>
      </c>
      <c r="C606" s="24"/>
      <c r="D606" s="24"/>
      <c r="E606" s="68"/>
      <c r="F606" s="152">
        <v>63.9</v>
      </c>
      <c r="G606" s="11"/>
      <c r="H606" s="26"/>
      <c r="I606" s="207">
        <v>66.839399999999998</v>
      </c>
      <c r="J606" s="227"/>
    </row>
    <row r="607" spans="1:10" x14ac:dyDescent="0.25">
      <c r="A607" s="10"/>
      <c r="B607" s="165" t="s">
        <v>465</v>
      </c>
      <c r="C607" s="24"/>
      <c r="D607" s="24"/>
      <c r="E607" s="68"/>
      <c r="F607" s="152">
        <v>63.9</v>
      </c>
      <c r="G607" s="11"/>
      <c r="H607" s="26"/>
      <c r="I607" s="207">
        <v>66.839399999999998</v>
      </c>
      <c r="J607" s="227"/>
    </row>
    <row r="608" spans="1:10" x14ac:dyDescent="0.25">
      <c r="A608" s="10"/>
      <c r="B608" s="165"/>
      <c r="C608" s="24"/>
      <c r="D608" s="24"/>
      <c r="E608" s="68"/>
      <c r="F608" s="152"/>
      <c r="G608" s="11"/>
      <c r="H608" s="25"/>
      <c r="I608" s="208"/>
      <c r="J608" s="228"/>
    </row>
    <row r="609" spans="1:10" x14ac:dyDescent="0.25">
      <c r="A609" s="10"/>
      <c r="B609" s="162" t="s">
        <v>466</v>
      </c>
      <c r="C609" s="24"/>
      <c r="D609" s="24"/>
      <c r="E609" s="68"/>
      <c r="F609" s="152"/>
      <c r="G609" s="11"/>
      <c r="H609" s="25"/>
      <c r="I609" s="208"/>
      <c r="J609" s="228"/>
    </row>
    <row r="610" spans="1:10" x14ac:dyDescent="0.25">
      <c r="A610" s="10"/>
      <c r="B610" s="162" t="s">
        <v>618</v>
      </c>
      <c r="C610" s="24"/>
      <c r="D610" s="24"/>
      <c r="E610" s="68"/>
      <c r="F610" s="152"/>
      <c r="G610" s="11"/>
      <c r="H610" s="25"/>
      <c r="I610" s="208"/>
      <c r="J610" s="228"/>
    </row>
    <row r="611" spans="1:10" x14ac:dyDescent="0.25">
      <c r="A611" s="10"/>
      <c r="B611" s="162" t="s">
        <v>458</v>
      </c>
      <c r="C611" s="24"/>
      <c r="D611" s="24"/>
      <c r="E611" s="68"/>
      <c r="F611" s="152"/>
      <c r="G611" s="11"/>
      <c r="H611" s="25"/>
      <c r="I611" s="208"/>
      <c r="J611" s="228"/>
    </row>
    <row r="612" spans="1:10" ht="72" x14ac:dyDescent="0.25">
      <c r="A612" s="10"/>
      <c r="B612" s="163" t="s">
        <v>467</v>
      </c>
      <c r="C612" s="24"/>
      <c r="D612" s="24"/>
      <c r="E612" s="68"/>
      <c r="F612" s="152"/>
      <c r="G612" s="11"/>
      <c r="H612" s="25"/>
      <c r="I612" s="208"/>
      <c r="J612" s="228"/>
    </row>
    <row r="613" spans="1:10" x14ac:dyDescent="0.25">
      <c r="A613" s="10"/>
      <c r="B613" s="165" t="s">
        <v>460</v>
      </c>
      <c r="C613" s="24"/>
      <c r="D613" s="24"/>
      <c r="E613" s="68"/>
      <c r="F613" s="152">
        <v>252.5</v>
      </c>
      <c r="G613" s="11"/>
      <c r="H613" s="26"/>
      <c r="I613" s="207">
        <v>264.11500000000001</v>
      </c>
      <c r="J613" s="227"/>
    </row>
    <row r="614" spans="1:10" x14ac:dyDescent="0.25">
      <c r="A614" s="10"/>
      <c r="B614" s="165" t="s">
        <v>461</v>
      </c>
      <c r="C614" s="24"/>
      <c r="D614" s="24"/>
      <c r="E614" s="68"/>
      <c r="F614" s="152">
        <v>182.5</v>
      </c>
      <c r="G614" s="11"/>
      <c r="H614" s="26"/>
      <c r="I614" s="207">
        <v>190.89500000000001</v>
      </c>
      <c r="J614" s="227"/>
    </row>
    <row r="615" spans="1:10" x14ac:dyDescent="0.25">
      <c r="A615" s="10"/>
      <c r="B615" s="165" t="s">
        <v>464</v>
      </c>
      <c r="C615" s="24"/>
      <c r="D615" s="24"/>
      <c r="E615" s="68"/>
      <c r="F615" s="152">
        <v>35.5</v>
      </c>
      <c r="G615" s="11"/>
      <c r="H615" s="26"/>
      <c r="I615" s="207">
        <v>37.133000000000003</v>
      </c>
      <c r="J615" s="227"/>
    </row>
    <row r="616" spans="1:10" x14ac:dyDescent="0.25">
      <c r="A616" s="10"/>
      <c r="B616" s="165" t="s">
        <v>465</v>
      </c>
      <c r="C616" s="24"/>
      <c r="D616" s="24"/>
      <c r="E616" s="68"/>
      <c r="F616" s="152">
        <v>35.5</v>
      </c>
      <c r="G616" s="11"/>
      <c r="H616" s="26"/>
      <c r="I616" s="207">
        <v>37.133000000000003</v>
      </c>
      <c r="J616" s="227"/>
    </row>
    <row r="617" spans="1:10" x14ac:dyDescent="0.25">
      <c r="A617" s="10"/>
      <c r="B617" s="165"/>
      <c r="C617" s="24"/>
      <c r="D617" s="24"/>
      <c r="E617" s="68"/>
      <c r="F617" s="152"/>
      <c r="G617" s="11"/>
      <c r="H617" s="25"/>
      <c r="I617" s="208"/>
      <c r="J617" s="228"/>
    </row>
    <row r="618" spans="1:10" ht="44.25" x14ac:dyDescent="0.25">
      <c r="A618" s="10"/>
      <c r="B618" s="163" t="s">
        <v>619</v>
      </c>
      <c r="C618" s="24"/>
      <c r="D618" s="24"/>
      <c r="E618" s="68"/>
      <c r="F618" s="152"/>
      <c r="G618" s="11"/>
      <c r="H618" s="25"/>
      <c r="I618" s="208"/>
      <c r="J618" s="228"/>
    </row>
    <row r="619" spans="1:10" x14ac:dyDescent="0.25">
      <c r="A619" s="10"/>
      <c r="B619" s="165" t="s">
        <v>460</v>
      </c>
      <c r="C619" s="24"/>
      <c r="D619" s="24"/>
      <c r="E619" s="68"/>
      <c r="F619" s="152">
        <v>227.25</v>
      </c>
      <c r="G619" s="11"/>
      <c r="H619" s="26"/>
      <c r="I619" s="207">
        <v>237.70349999999999</v>
      </c>
      <c r="J619" s="227"/>
    </row>
    <row r="620" spans="1:10" x14ac:dyDescent="0.25">
      <c r="A620" s="10"/>
      <c r="B620" s="165" t="s">
        <v>461</v>
      </c>
      <c r="C620" s="24"/>
      <c r="D620" s="24"/>
      <c r="E620" s="68"/>
      <c r="F620" s="152">
        <v>164.25</v>
      </c>
      <c r="G620" s="11"/>
      <c r="H620" s="26"/>
      <c r="I620" s="207">
        <v>171.80549999999999</v>
      </c>
      <c r="J620" s="227"/>
    </row>
    <row r="621" spans="1:10" x14ac:dyDescent="0.25">
      <c r="A621" s="10"/>
      <c r="B621" s="165" t="s">
        <v>464</v>
      </c>
      <c r="C621" s="24"/>
      <c r="D621" s="24"/>
      <c r="E621" s="12"/>
      <c r="F621" s="152">
        <v>31.95</v>
      </c>
      <c r="G621" s="11"/>
      <c r="H621" s="26"/>
      <c r="I621" s="207">
        <v>33.419699999999999</v>
      </c>
      <c r="J621" s="227"/>
    </row>
    <row r="622" spans="1:10" x14ac:dyDescent="0.25">
      <c r="A622" s="10"/>
      <c r="B622" s="165" t="s">
        <v>465</v>
      </c>
      <c r="C622" s="24"/>
      <c r="D622" s="24"/>
      <c r="E622" s="12"/>
      <c r="F622" s="152">
        <v>31.95</v>
      </c>
      <c r="G622" s="11"/>
      <c r="H622" s="26"/>
      <c r="I622" s="207">
        <v>33.419699999999999</v>
      </c>
      <c r="J622" s="227"/>
    </row>
    <row r="623" spans="1:10" x14ac:dyDescent="0.25">
      <c r="A623" s="10" t="s">
        <v>407</v>
      </c>
      <c r="B623" s="162" t="s">
        <v>468</v>
      </c>
      <c r="C623" s="24"/>
      <c r="D623" s="24"/>
      <c r="E623" s="12"/>
      <c r="F623" s="12"/>
      <c r="G623" s="11"/>
      <c r="H623" s="13"/>
      <c r="I623" s="209"/>
      <c r="J623" s="229"/>
    </row>
    <row r="624" spans="1:10" x14ac:dyDescent="0.25">
      <c r="A624" s="10" t="s">
        <v>407</v>
      </c>
      <c r="B624" s="165" t="s">
        <v>469</v>
      </c>
      <c r="C624" s="24"/>
      <c r="D624" s="24"/>
      <c r="E624" s="12"/>
      <c r="F624" s="12">
        <v>40.890570175438604</v>
      </c>
      <c r="G624" s="11"/>
      <c r="H624" s="159"/>
      <c r="I624" s="210">
        <f>G624*1.1</f>
        <v>0</v>
      </c>
      <c r="J624" s="230"/>
    </row>
    <row r="625" spans="1:10" x14ac:dyDescent="0.25">
      <c r="A625" s="10" t="s">
        <v>407</v>
      </c>
      <c r="B625" s="165" t="s">
        <v>470</v>
      </c>
      <c r="C625" s="24"/>
      <c r="D625" s="24"/>
      <c r="E625" s="12"/>
      <c r="F625" s="12">
        <v>13.670877192982459</v>
      </c>
      <c r="G625" s="11"/>
      <c r="H625" s="159"/>
      <c r="I625" s="210">
        <f>G625*1.1</f>
        <v>0</v>
      </c>
      <c r="J625" s="230"/>
    </row>
    <row r="626" spans="1:10" x14ac:dyDescent="0.25">
      <c r="A626" s="10" t="s">
        <v>407</v>
      </c>
      <c r="B626" s="165" t="s">
        <v>471</v>
      </c>
      <c r="C626" s="24"/>
      <c r="D626" s="24"/>
      <c r="E626" s="12"/>
      <c r="F626" s="12">
        <v>13.670877192982459</v>
      </c>
      <c r="G626" s="11"/>
      <c r="H626" s="159"/>
      <c r="I626" s="210">
        <f>G626*1.1</f>
        <v>0</v>
      </c>
      <c r="J626" s="230"/>
    </row>
    <row r="627" spans="1:10" x14ac:dyDescent="0.25">
      <c r="A627" s="10" t="s">
        <v>407</v>
      </c>
      <c r="B627" s="165" t="s">
        <v>472</v>
      </c>
      <c r="C627" s="24"/>
      <c r="D627" s="24"/>
      <c r="E627" s="12"/>
      <c r="F627" s="12">
        <v>13.670877192982459</v>
      </c>
      <c r="G627" s="11"/>
      <c r="H627" s="159"/>
      <c r="I627" s="210">
        <f>G627*1.1</f>
        <v>0</v>
      </c>
      <c r="J627" s="230"/>
    </row>
    <row r="628" spans="1:10" x14ac:dyDescent="0.25">
      <c r="A628" s="10" t="s">
        <v>407</v>
      </c>
      <c r="B628" s="165" t="s">
        <v>473</v>
      </c>
      <c r="C628" s="24"/>
      <c r="D628" s="24"/>
      <c r="E628" s="12"/>
      <c r="F628" s="12">
        <v>408.17333333333335</v>
      </c>
      <c r="G628" s="11"/>
      <c r="H628" s="159"/>
      <c r="I628" s="210">
        <f>G628*1.1</f>
        <v>0</v>
      </c>
      <c r="J628" s="230"/>
    </row>
    <row r="629" spans="1:10" x14ac:dyDescent="0.25">
      <c r="A629" s="10" t="s">
        <v>407</v>
      </c>
      <c r="B629" s="165"/>
      <c r="C629" s="24"/>
      <c r="D629" s="24"/>
      <c r="E629" s="12"/>
      <c r="F629" s="12"/>
      <c r="G629" s="11"/>
      <c r="H629" s="5"/>
      <c r="I629" s="202">
        <f t="shared" ref="I629:I662" si="78">E629*1.046</f>
        <v>0</v>
      </c>
    </row>
    <row r="630" spans="1:10" x14ac:dyDescent="0.25">
      <c r="A630" s="10" t="s">
        <v>407</v>
      </c>
      <c r="B630" s="144" t="s">
        <v>474</v>
      </c>
      <c r="C630" s="24"/>
      <c r="D630" s="24"/>
      <c r="E630" s="167"/>
      <c r="F630" s="12"/>
      <c r="G630" s="11"/>
      <c r="H630" s="5"/>
      <c r="I630" s="202">
        <f t="shared" si="78"/>
        <v>0</v>
      </c>
    </row>
    <row r="631" spans="1:10" x14ac:dyDescent="0.25">
      <c r="A631" s="10" t="s">
        <v>407</v>
      </c>
      <c r="B631" s="168" t="s">
        <v>475</v>
      </c>
      <c r="C631" s="24"/>
      <c r="D631" s="24"/>
      <c r="E631" s="167"/>
      <c r="F631" s="167"/>
      <c r="G631" s="11"/>
      <c r="H631" s="5"/>
      <c r="I631" s="202">
        <f t="shared" si="78"/>
        <v>0</v>
      </c>
    </row>
    <row r="632" spans="1:10" x14ac:dyDescent="0.25">
      <c r="A632" s="10" t="s">
        <v>407</v>
      </c>
      <c r="B632" s="168" t="s">
        <v>476</v>
      </c>
      <c r="C632" s="24"/>
      <c r="D632" s="24"/>
      <c r="E632" s="167"/>
      <c r="F632" s="167"/>
      <c r="G632" s="11"/>
      <c r="H632" s="5"/>
      <c r="I632" s="202">
        <f t="shared" si="78"/>
        <v>0</v>
      </c>
    </row>
    <row r="633" spans="1:10" x14ac:dyDescent="0.25">
      <c r="A633" s="10" t="s">
        <v>407</v>
      </c>
      <c r="B633" s="168" t="s">
        <v>477</v>
      </c>
      <c r="C633" s="24"/>
      <c r="D633" s="24"/>
      <c r="E633" s="167"/>
      <c r="F633" s="167"/>
      <c r="G633" s="11"/>
      <c r="H633" s="5"/>
      <c r="I633" s="202">
        <f t="shared" si="78"/>
        <v>0</v>
      </c>
    </row>
    <row r="634" spans="1:10" x14ac:dyDescent="0.25">
      <c r="A634" s="10" t="s">
        <v>407</v>
      </c>
      <c r="B634" s="165" t="s">
        <v>478</v>
      </c>
      <c r="C634" s="24"/>
      <c r="D634" s="24"/>
      <c r="E634" s="12">
        <v>52.974649122807023</v>
      </c>
      <c r="F634" s="167"/>
      <c r="G634" s="11"/>
      <c r="H634" s="217"/>
      <c r="I634" s="202">
        <f t="shared" si="78"/>
        <v>55.41148298245615</v>
      </c>
    </row>
    <row r="635" spans="1:10" x14ac:dyDescent="0.25">
      <c r="A635" s="10" t="s">
        <v>407</v>
      </c>
      <c r="B635" s="165" t="s">
        <v>479</v>
      </c>
      <c r="C635" s="24"/>
      <c r="D635" s="24"/>
      <c r="E635" s="12">
        <v>145.61925438596495</v>
      </c>
      <c r="F635" s="12"/>
      <c r="G635" s="11"/>
      <c r="H635" s="217"/>
      <c r="I635" s="202">
        <f t="shared" si="78"/>
        <v>152.31774008771936</v>
      </c>
    </row>
    <row r="636" spans="1:10" x14ac:dyDescent="0.25">
      <c r="A636" s="10" t="s">
        <v>407</v>
      </c>
      <c r="B636" s="165"/>
      <c r="C636" s="24"/>
      <c r="D636" s="24"/>
      <c r="E636" s="12"/>
      <c r="F636" s="12"/>
      <c r="G636" s="11"/>
      <c r="H636" s="217"/>
      <c r="I636" s="202">
        <f t="shared" si="78"/>
        <v>0</v>
      </c>
    </row>
    <row r="637" spans="1:10" x14ac:dyDescent="0.25">
      <c r="A637" s="10" t="s">
        <v>407</v>
      </c>
      <c r="B637" s="165" t="s">
        <v>480</v>
      </c>
      <c r="C637" s="24"/>
      <c r="D637" s="24"/>
      <c r="E637" s="12">
        <v>661.8169298245615</v>
      </c>
      <c r="F637" s="12"/>
      <c r="G637" s="11"/>
      <c r="H637" s="217"/>
      <c r="I637" s="202">
        <f t="shared" si="78"/>
        <v>692.26050859649138</v>
      </c>
    </row>
    <row r="638" spans="1:10" x14ac:dyDescent="0.25">
      <c r="A638" s="10" t="s">
        <v>407</v>
      </c>
      <c r="B638" s="165" t="s">
        <v>481</v>
      </c>
      <c r="C638" s="24"/>
      <c r="D638" s="24"/>
      <c r="E638" s="12"/>
      <c r="F638" s="12"/>
      <c r="G638" s="11"/>
      <c r="H638" s="217"/>
      <c r="I638" s="202">
        <f t="shared" si="78"/>
        <v>0</v>
      </c>
    </row>
    <row r="639" spans="1:10" x14ac:dyDescent="0.25">
      <c r="A639" s="10" t="s">
        <v>407</v>
      </c>
      <c r="B639" s="165" t="s">
        <v>482</v>
      </c>
      <c r="C639" s="24"/>
      <c r="D639" s="24"/>
      <c r="E639" s="12">
        <v>754.47130000000004</v>
      </c>
      <c r="F639" s="12"/>
      <c r="G639" s="11"/>
      <c r="H639" s="217"/>
      <c r="I639" s="202">
        <f t="shared" si="78"/>
        <v>789.17697980000003</v>
      </c>
    </row>
    <row r="640" spans="1:10" x14ac:dyDescent="0.25">
      <c r="A640" s="10" t="s">
        <v>407</v>
      </c>
      <c r="B640" s="165" t="s">
        <v>483</v>
      </c>
      <c r="C640" s="24"/>
      <c r="D640" s="24"/>
      <c r="E640" s="12">
        <v>794.13149122807022</v>
      </c>
      <c r="F640" s="12"/>
      <c r="G640" s="11"/>
      <c r="H640" s="217"/>
      <c r="I640" s="202">
        <f t="shared" si="78"/>
        <v>830.66153982456149</v>
      </c>
    </row>
    <row r="641" spans="1:9" x14ac:dyDescent="0.25">
      <c r="A641" s="10" t="s">
        <v>407</v>
      </c>
      <c r="B641" s="165" t="s">
        <v>484</v>
      </c>
      <c r="C641" s="24"/>
      <c r="D641" s="24"/>
      <c r="E641" s="12">
        <v>905.30990000000008</v>
      </c>
      <c r="F641" s="12"/>
      <c r="G641" s="11"/>
      <c r="H641" s="217"/>
      <c r="I641" s="202">
        <f t="shared" si="78"/>
        <v>946.9541554000001</v>
      </c>
    </row>
    <row r="642" spans="1:9" x14ac:dyDescent="0.25">
      <c r="A642" s="10" t="s">
        <v>407</v>
      </c>
      <c r="B642" s="165"/>
      <c r="C642" s="24"/>
      <c r="D642" s="24"/>
      <c r="E642" s="12"/>
      <c r="F642" s="12"/>
      <c r="G642" s="11"/>
      <c r="H642" s="217"/>
      <c r="I642" s="202">
        <f t="shared" si="78"/>
        <v>0</v>
      </c>
    </row>
    <row r="643" spans="1:9" x14ac:dyDescent="0.25">
      <c r="A643" s="10" t="s">
        <v>407</v>
      </c>
      <c r="B643" s="144" t="s">
        <v>485</v>
      </c>
      <c r="C643" s="24"/>
      <c r="D643" s="24"/>
      <c r="E643" s="12"/>
      <c r="F643" s="12"/>
      <c r="G643" s="11"/>
      <c r="H643" s="217"/>
      <c r="I643" s="202">
        <f t="shared" si="78"/>
        <v>0</v>
      </c>
    </row>
    <row r="644" spans="1:9" x14ac:dyDescent="0.25">
      <c r="A644" s="10" t="s">
        <v>407</v>
      </c>
      <c r="B644" s="165" t="s">
        <v>486</v>
      </c>
      <c r="C644" s="24"/>
      <c r="D644" s="24"/>
      <c r="E644" s="12">
        <v>8.0560526315789485</v>
      </c>
      <c r="F644" s="12"/>
      <c r="G644" s="11"/>
      <c r="H644" s="217"/>
      <c r="I644" s="202">
        <f t="shared" si="78"/>
        <v>8.4266310526315813</v>
      </c>
    </row>
    <row r="645" spans="1:9" x14ac:dyDescent="0.25">
      <c r="A645" s="10" t="s">
        <v>407</v>
      </c>
      <c r="B645" s="165" t="s">
        <v>487</v>
      </c>
      <c r="C645" s="24"/>
      <c r="D645" s="24"/>
      <c r="E645" s="12">
        <v>10.619342105263158</v>
      </c>
      <c r="F645" s="12"/>
      <c r="G645" s="11"/>
      <c r="H645" s="217"/>
      <c r="I645" s="202">
        <f t="shared" si="78"/>
        <v>11.107831842105263</v>
      </c>
    </row>
    <row r="646" spans="1:9" x14ac:dyDescent="0.25">
      <c r="A646" s="10" t="s">
        <v>407</v>
      </c>
      <c r="B646" s="165" t="s">
        <v>488</v>
      </c>
      <c r="C646" s="24"/>
      <c r="D646" s="24"/>
      <c r="E646" s="12">
        <v>185.41127192982461</v>
      </c>
      <c r="F646" s="12"/>
      <c r="G646" s="11"/>
      <c r="H646" s="217"/>
      <c r="I646" s="202">
        <f t="shared" si="78"/>
        <v>193.94019043859655</v>
      </c>
    </row>
    <row r="647" spans="1:9" x14ac:dyDescent="0.25">
      <c r="A647" s="10" t="s">
        <v>407</v>
      </c>
      <c r="B647" s="165" t="s">
        <v>489</v>
      </c>
      <c r="C647" s="24"/>
      <c r="D647" s="24"/>
      <c r="E647" s="12">
        <v>211.77653508771934</v>
      </c>
      <c r="F647" s="12"/>
      <c r="G647" s="11"/>
      <c r="H647" s="217"/>
      <c r="I647" s="202">
        <f t="shared" si="78"/>
        <v>221.51825570175444</v>
      </c>
    </row>
    <row r="648" spans="1:9" x14ac:dyDescent="0.25">
      <c r="A648" s="10" t="s">
        <v>407</v>
      </c>
      <c r="B648" s="19" t="s">
        <v>490</v>
      </c>
      <c r="C648" s="24"/>
      <c r="D648" s="24"/>
      <c r="E648" s="12">
        <v>134.14548245614037</v>
      </c>
      <c r="F648" s="12"/>
      <c r="G648" s="11"/>
      <c r="H648" s="217"/>
      <c r="I648" s="202">
        <f t="shared" si="78"/>
        <v>140.31617464912284</v>
      </c>
    </row>
    <row r="649" spans="1:9" x14ac:dyDescent="0.25">
      <c r="A649" s="10" t="s">
        <v>407</v>
      </c>
      <c r="B649" s="19" t="s">
        <v>491</v>
      </c>
      <c r="C649" s="24"/>
      <c r="D649" s="24"/>
      <c r="E649" s="12">
        <v>294.90035087719298</v>
      </c>
      <c r="F649" s="12"/>
      <c r="G649" s="11"/>
      <c r="H649" s="217"/>
      <c r="I649" s="202">
        <f t="shared" si="78"/>
        <v>308.46576701754384</v>
      </c>
    </row>
    <row r="650" spans="1:9" x14ac:dyDescent="0.25">
      <c r="A650" s="10" t="s">
        <v>492</v>
      </c>
      <c r="B650" s="144" t="s">
        <v>493</v>
      </c>
      <c r="C650" s="24"/>
      <c r="D650" s="24"/>
      <c r="E650" s="12"/>
      <c r="F650" s="12"/>
      <c r="G650" s="11"/>
      <c r="H650" s="217"/>
      <c r="I650" s="202">
        <f t="shared" si="78"/>
        <v>0</v>
      </c>
    </row>
    <row r="651" spans="1:9" x14ac:dyDescent="0.25">
      <c r="A651" s="10" t="s">
        <v>492</v>
      </c>
      <c r="B651" s="165" t="s">
        <v>494</v>
      </c>
      <c r="C651" s="24"/>
      <c r="D651" s="24"/>
      <c r="E651" s="12">
        <v>3403.9263596491228</v>
      </c>
      <c r="F651" s="12"/>
      <c r="G651" s="11"/>
      <c r="H651" s="217"/>
      <c r="I651" s="202">
        <f t="shared" si="78"/>
        <v>3560.5069721929826</v>
      </c>
    </row>
    <row r="652" spans="1:9" x14ac:dyDescent="0.25">
      <c r="A652" s="10" t="s">
        <v>492</v>
      </c>
      <c r="B652" s="165" t="s">
        <v>495</v>
      </c>
      <c r="C652" s="24"/>
      <c r="D652" s="24"/>
      <c r="E652" s="12">
        <v>2269.3656140350877</v>
      </c>
      <c r="F652" s="12"/>
      <c r="G652" s="11"/>
      <c r="H652" s="217"/>
      <c r="I652" s="202">
        <f t="shared" si="78"/>
        <v>2373.7564322807016</v>
      </c>
    </row>
    <row r="653" spans="1:9" x14ac:dyDescent="0.25">
      <c r="A653" s="10" t="s">
        <v>492</v>
      </c>
      <c r="B653" s="165" t="s">
        <v>496</v>
      </c>
      <c r="C653" s="24"/>
      <c r="D653" s="24"/>
      <c r="E653" s="12">
        <v>2269.3656140350877</v>
      </c>
      <c r="F653" s="12"/>
      <c r="G653" s="11"/>
      <c r="H653" s="217"/>
      <c r="I653" s="202">
        <f t="shared" si="78"/>
        <v>2373.7564322807016</v>
      </c>
    </row>
    <row r="654" spans="1:9" x14ac:dyDescent="0.25">
      <c r="A654" s="10" t="s">
        <v>492</v>
      </c>
      <c r="B654" s="165" t="s">
        <v>497</v>
      </c>
      <c r="C654" s="24"/>
      <c r="D654" s="24"/>
      <c r="E654" s="12">
        <v>463.34508771929831</v>
      </c>
      <c r="F654" s="12"/>
      <c r="G654" s="11"/>
      <c r="H654" s="217"/>
      <c r="I654" s="202">
        <f t="shared" si="78"/>
        <v>484.65896175438604</v>
      </c>
    </row>
    <row r="655" spans="1:9" x14ac:dyDescent="0.25">
      <c r="A655" s="10" t="s">
        <v>492</v>
      </c>
      <c r="B655" s="165" t="s">
        <v>484</v>
      </c>
      <c r="C655" s="24"/>
      <c r="D655" s="24"/>
      <c r="E655" s="12">
        <v>528.21340000000009</v>
      </c>
      <c r="F655" s="12"/>
      <c r="G655" s="11"/>
      <c r="H655" s="217"/>
      <c r="I655" s="202">
        <f t="shared" si="78"/>
        <v>552.51121640000008</v>
      </c>
    </row>
    <row r="656" spans="1:9" x14ac:dyDescent="0.25">
      <c r="A656" s="10" t="s">
        <v>492</v>
      </c>
      <c r="B656" s="165" t="s">
        <v>498</v>
      </c>
      <c r="C656" s="24"/>
      <c r="D656" s="24"/>
      <c r="E656" s="12">
        <v>701.48688596491252</v>
      </c>
      <c r="F656" s="12"/>
      <c r="G656" s="11"/>
      <c r="H656" s="217"/>
      <c r="I656" s="202">
        <f t="shared" si="78"/>
        <v>733.75528271929852</v>
      </c>
    </row>
    <row r="657" spans="1:9" x14ac:dyDescent="0.25">
      <c r="A657" s="10" t="s">
        <v>492</v>
      </c>
      <c r="B657" s="165" t="s">
        <v>484</v>
      </c>
      <c r="C657" s="24"/>
      <c r="D657" s="24"/>
      <c r="E657" s="12">
        <v>799.69505000000015</v>
      </c>
      <c r="F657" s="12"/>
      <c r="G657" s="11"/>
      <c r="H657" s="217"/>
      <c r="I657" s="202">
        <f t="shared" si="78"/>
        <v>836.48102230000018</v>
      </c>
    </row>
    <row r="658" spans="1:9" x14ac:dyDescent="0.25">
      <c r="E658" s="21"/>
      <c r="F658" s="21"/>
      <c r="G658" s="22"/>
      <c r="H658" s="5"/>
      <c r="I658" s="202">
        <f t="shared" si="78"/>
        <v>0</v>
      </c>
    </row>
    <row r="659" spans="1:9" x14ac:dyDescent="0.25">
      <c r="A659" s="169" t="s">
        <v>499</v>
      </c>
      <c r="B659" s="24" t="s">
        <v>500</v>
      </c>
      <c r="C659" s="24"/>
      <c r="D659" s="24"/>
      <c r="E659" s="12"/>
      <c r="F659" s="12"/>
      <c r="G659" s="11"/>
      <c r="H659" s="5"/>
      <c r="I659" s="202">
        <f t="shared" si="78"/>
        <v>0</v>
      </c>
    </row>
    <row r="660" spans="1:9" x14ac:dyDescent="0.25">
      <c r="A660" s="6"/>
      <c r="B660" s="37"/>
      <c r="C660" s="24"/>
      <c r="D660" s="24"/>
      <c r="E660" s="12"/>
      <c r="F660" s="12"/>
      <c r="G660" s="11"/>
      <c r="H660" s="5"/>
      <c r="I660" s="202">
        <f t="shared" si="78"/>
        <v>0</v>
      </c>
    </row>
    <row r="661" spans="1:9" x14ac:dyDescent="0.25">
      <c r="A661" s="6" t="s">
        <v>4</v>
      </c>
      <c r="B661" s="6" t="s">
        <v>5</v>
      </c>
      <c r="C661" s="24"/>
      <c r="D661" s="24"/>
      <c r="E661" s="12"/>
      <c r="F661" s="12"/>
      <c r="G661" s="11"/>
      <c r="H661" s="5"/>
      <c r="I661" s="202">
        <f t="shared" si="78"/>
        <v>0</v>
      </c>
    </row>
    <row r="662" spans="1:9" x14ac:dyDescent="0.25">
      <c r="A662" s="151"/>
      <c r="B662" s="151" t="s">
        <v>501</v>
      </c>
      <c r="C662" s="24"/>
      <c r="D662" s="24"/>
      <c r="E662" s="12"/>
      <c r="F662" s="12"/>
      <c r="G662" s="11"/>
      <c r="H662" s="5"/>
      <c r="I662" s="202">
        <f t="shared" si="78"/>
        <v>0</v>
      </c>
    </row>
    <row r="663" spans="1:9" x14ac:dyDescent="0.25">
      <c r="A663" s="24"/>
      <c r="B663" s="85" t="s">
        <v>502</v>
      </c>
      <c r="C663" s="24"/>
      <c r="D663" s="24"/>
      <c r="E663" s="12"/>
      <c r="F663" s="152">
        <v>1000</v>
      </c>
      <c r="G663" s="11"/>
      <c r="H663" s="35"/>
      <c r="I663" s="202">
        <v>1046</v>
      </c>
    </row>
    <row r="664" spans="1:9" x14ac:dyDescent="0.25">
      <c r="A664" s="24"/>
      <c r="B664" s="24" t="s">
        <v>503</v>
      </c>
      <c r="C664" s="24"/>
      <c r="D664" s="24"/>
      <c r="E664" s="12"/>
      <c r="F664" s="152">
        <v>197</v>
      </c>
      <c r="G664" s="11"/>
      <c r="H664" s="35"/>
      <c r="I664" s="202">
        <v>206.06200000000001</v>
      </c>
    </row>
    <row r="665" spans="1:9" x14ac:dyDescent="0.25">
      <c r="A665" s="24"/>
      <c r="B665" s="24" t="s">
        <v>504</v>
      </c>
      <c r="C665" s="24"/>
      <c r="D665" s="24"/>
      <c r="E665" s="12"/>
      <c r="F665" s="152">
        <v>612</v>
      </c>
      <c r="G665" s="11"/>
      <c r="H665" s="35"/>
      <c r="I665" s="202">
        <v>640.15200000000004</v>
      </c>
    </row>
    <row r="666" spans="1:9" x14ac:dyDescent="0.25">
      <c r="A666" s="24"/>
      <c r="B666" s="24" t="s">
        <v>505</v>
      </c>
      <c r="C666" s="24"/>
      <c r="D666" s="24"/>
      <c r="E666" s="12"/>
      <c r="F666" s="152">
        <v>129</v>
      </c>
      <c r="G666" s="11"/>
      <c r="H666" s="35"/>
      <c r="I666" s="202">
        <v>134.934</v>
      </c>
    </row>
    <row r="667" spans="1:9" x14ac:dyDescent="0.25">
      <c r="A667" s="24"/>
      <c r="B667" s="24" t="s">
        <v>506</v>
      </c>
      <c r="C667" s="24"/>
      <c r="D667" s="24"/>
      <c r="E667" s="12"/>
      <c r="F667" s="152">
        <v>770</v>
      </c>
      <c r="G667" s="11"/>
      <c r="H667" s="35"/>
      <c r="I667" s="202">
        <v>805.42</v>
      </c>
    </row>
    <row r="668" spans="1:9" x14ac:dyDescent="0.25">
      <c r="A668" s="24"/>
      <c r="B668" s="24" t="s">
        <v>507</v>
      </c>
      <c r="C668" s="24"/>
      <c r="D668" s="24"/>
      <c r="E668" s="12"/>
      <c r="F668" s="152">
        <v>1291</v>
      </c>
      <c r="G668" s="11"/>
      <c r="H668" s="35"/>
      <c r="I668" s="202">
        <v>1350.386</v>
      </c>
    </row>
    <row r="669" spans="1:9" x14ac:dyDescent="0.25">
      <c r="A669" s="24"/>
      <c r="B669" s="24" t="s">
        <v>508</v>
      </c>
      <c r="C669" s="24"/>
      <c r="D669" s="24"/>
      <c r="E669" s="12"/>
      <c r="F669" s="152">
        <v>333</v>
      </c>
      <c r="G669" s="11"/>
      <c r="H669" s="35"/>
      <c r="I669" s="202">
        <v>348.31799999999998</v>
      </c>
    </row>
    <row r="670" spans="1:9" x14ac:dyDescent="0.25">
      <c r="A670" s="24"/>
      <c r="B670" s="24" t="s">
        <v>509</v>
      </c>
      <c r="C670" s="24"/>
      <c r="D670" s="24"/>
      <c r="E670" s="12"/>
      <c r="F670" s="152">
        <v>197</v>
      </c>
      <c r="G670" s="11"/>
      <c r="H670" s="35"/>
      <c r="I670" s="202">
        <v>206.06200000000001</v>
      </c>
    </row>
    <row r="671" spans="1:9" x14ac:dyDescent="0.25">
      <c r="A671" s="24"/>
      <c r="B671" s="24" t="s">
        <v>510</v>
      </c>
      <c r="C671" s="24"/>
      <c r="D671" s="24"/>
      <c r="E671" s="12"/>
      <c r="F671" s="152">
        <v>444</v>
      </c>
      <c r="G671" s="11"/>
      <c r="H671" s="35"/>
      <c r="I671" s="202">
        <v>464.42399999999998</v>
      </c>
    </row>
    <row r="672" spans="1:9" x14ac:dyDescent="0.25">
      <c r="A672" s="24"/>
      <c r="B672" s="24" t="s">
        <v>511</v>
      </c>
      <c r="C672" s="24"/>
      <c r="D672" s="24"/>
      <c r="E672" s="12"/>
      <c r="F672" s="152">
        <v>444</v>
      </c>
      <c r="G672" s="11"/>
      <c r="H672" s="35"/>
      <c r="I672" s="202">
        <v>464.42399999999998</v>
      </c>
    </row>
    <row r="673" spans="1:9" x14ac:dyDescent="0.25">
      <c r="A673" s="24"/>
      <c r="B673" s="24" t="s">
        <v>512</v>
      </c>
      <c r="C673" s="24"/>
      <c r="D673" s="24"/>
      <c r="E673" s="12"/>
      <c r="F673" s="152">
        <v>863</v>
      </c>
      <c r="G673" s="11"/>
      <c r="H673" s="35"/>
      <c r="I673" s="202">
        <v>902.69799999999998</v>
      </c>
    </row>
    <row r="674" spans="1:9" x14ac:dyDescent="0.25">
      <c r="A674" s="24"/>
      <c r="B674" s="24" t="s">
        <v>513</v>
      </c>
      <c r="C674" s="24"/>
      <c r="D674" s="24"/>
      <c r="E674" s="12"/>
      <c r="F674" s="152">
        <v>333</v>
      </c>
      <c r="G674" s="11"/>
      <c r="H674" s="35"/>
      <c r="I674" s="202">
        <v>348.31799999999998</v>
      </c>
    </row>
    <row r="675" spans="1:9" x14ac:dyDescent="0.25">
      <c r="A675" s="24"/>
      <c r="B675" s="24" t="s">
        <v>514</v>
      </c>
      <c r="C675" s="24"/>
      <c r="D675" s="24"/>
      <c r="E675" s="12"/>
      <c r="F675" s="152">
        <v>150</v>
      </c>
      <c r="G675" s="11"/>
      <c r="H675" s="35"/>
      <c r="I675" s="202">
        <v>156.9</v>
      </c>
    </row>
    <row r="676" spans="1:9" x14ac:dyDescent="0.25">
      <c r="A676" s="24"/>
      <c r="B676" s="24" t="s">
        <v>515</v>
      </c>
      <c r="C676" s="24"/>
      <c r="D676" s="24"/>
      <c r="E676" s="170"/>
      <c r="F676" s="152">
        <v>331</v>
      </c>
      <c r="G676" s="11"/>
      <c r="H676" s="35"/>
      <c r="I676" s="202">
        <v>346.226</v>
      </c>
    </row>
    <row r="677" spans="1:9" x14ac:dyDescent="0.25">
      <c r="A677" s="24"/>
      <c r="B677" s="24" t="s">
        <v>516</v>
      </c>
      <c r="C677" s="24"/>
      <c r="D677" s="24"/>
      <c r="E677" s="170"/>
      <c r="F677" s="152">
        <v>788</v>
      </c>
      <c r="G677" s="8"/>
      <c r="H677" s="35"/>
      <c r="I677" s="202">
        <v>824.24800000000005</v>
      </c>
    </row>
    <row r="678" spans="1:9" x14ac:dyDescent="0.25">
      <c r="A678" s="24"/>
      <c r="B678" s="24" t="s">
        <v>517</v>
      </c>
      <c r="C678" s="24"/>
      <c r="D678" s="24"/>
      <c r="E678" s="171"/>
      <c r="F678" s="152">
        <v>544</v>
      </c>
      <c r="G678" s="8"/>
      <c r="H678" s="35"/>
      <c r="I678" s="202">
        <v>569.024</v>
      </c>
    </row>
    <row r="679" spans="1:9" x14ac:dyDescent="0.25">
      <c r="A679" s="24"/>
      <c r="B679" s="24" t="s">
        <v>518</v>
      </c>
      <c r="C679" s="24"/>
      <c r="D679" s="24"/>
      <c r="E679" s="171"/>
      <c r="F679" s="152">
        <v>608</v>
      </c>
      <c r="G679" s="47"/>
      <c r="H679" s="35"/>
      <c r="I679" s="202">
        <v>635.96799999999996</v>
      </c>
    </row>
    <row r="680" spans="1:9" x14ac:dyDescent="0.25">
      <c r="A680" s="24"/>
      <c r="B680" s="24"/>
      <c r="C680" s="24"/>
      <c r="D680" s="24"/>
      <c r="E680" s="171"/>
      <c r="F680" s="152"/>
      <c r="G680" s="47"/>
      <c r="H680" s="214"/>
    </row>
    <row r="681" spans="1:9" x14ac:dyDescent="0.25">
      <c r="A681" s="24"/>
      <c r="B681" s="85" t="s">
        <v>519</v>
      </c>
      <c r="C681" s="24"/>
      <c r="D681" s="24"/>
      <c r="E681" s="171"/>
      <c r="F681" s="152"/>
      <c r="G681" s="47"/>
      <c r="H681" s="214"/>
    </row>
    <row r="682" spans="1:9" x14ac:dyDescent="0.25">
      <c r="A682" s="24"/>
      <c r="B682" s="85" t="s">
        <v>502</v>
      </c>
      <c r="C682" s="24"/>
      <c r="D682" s="24"/>
      <c r="E682" s="171"/>
      <c r="F682" s="152">
        <v>1000</v>
      </c>
      <c r="G682" s="47"/>
      <c r="H682" s="35"/>
      <c r="I682" s="202">
        <v>1046</v>
      </c>
    </row>
    <row r="683" spans="1:9" x14ac:dyDescent="0.25">
      <c r="A683" s="24"/>
      <c r="B683" s="24" t="s">
        <v>503</v>
      </c>
      <c r="C683" s="24"/>
      <c r="D683" s="24"/>
      <c r="E683" s="171"/>
      <c r="F683" s="152">
        <v>137</v>
      </c>
      <c r="G683" s="47"/>
      <c r="H683" s="35"/>
      <c r="I683" s="202">
        <v>143.30199999999999</v>
      </c>
    </row>
    <row r="684" spans="1:9" x14ac:dyDescent="0.25">
      <c r="A684" s="24"/>
      <c r="B684" s="24" t="s">
        <v>504</v>
      </c>
      <c r="C684" s="24"/>
      <c r="D684" s="24"/>
      <c r="E684" s="171"/>
      <c r="F684" s="152">
        <v>381</v>
      </c>
      <c r="G684" s="47"/>
      <c r="H684" s="35"/>
      <c r="I684" s="202">
        <v>398.52600000000001</v>
      </c>
    </row>
    <row r="685" spans="1:9" x14ac:dyDescent="0.25">
      <c r="A685" s="24"/>
      <c r="B685" s="24" t="s">
        <v>505</v>
      </c>
      <c r="C685" s="24"/>
      <c r="D685" s="24"/>
      <c r="E685" s="171"/>
      <c r="F685" s="152">
        <v>87</v>
      </c>
      <c r="G685" s="47"/>
      <c r="H685" s="35"/>
      <c r="I685" s="202">
        <v>91.001999999999995</v>
      </c>
    </row>
    <row r="686" spans="1:9" x14ac:dyDescent="0.25">
      <c r="A686" s="24"/>
      <c r="B686" s="24" t="s">
        <v>506</v>
      </c>
      <c r="C686" s="24"/>
      <c r="D686" s="24"/>
      <c r="E686" s="171"/>
      <c r="F686" s="152">
        <v>515</v>
      </c>
      <c r="G686" s="47"/>
      <c r="H686" s="35"/>
      <c r="I686" s="202">
        <v>538.69000000000005</v>
      </c>
    </row>
    <row r="687" spans="1:9" x14ac:dyDescent="0.25">
      <c r="A687" s="24"/>
      <c r="B687" s="24" t="s">
        <v>507</v>
      </c>
      <c r="C687" s="24"/>
      <c r="D687" s="24"/>
      <c r="E687" s="171"/>
      <c r="F687" s="152">
        <v>783</v>
      </c>
      <c r="G687" s="47"/>
      <c r="H687" s="35"/>
      <c r="I687" s="202">
        <v>819.01800000000003</v>
      </c>
    </row>
    <row r="688" spans="1:9" x14ac:dyDescent="0.25">
      <c r="A688" s="24"/>
      <c r="B688" s="24" t="s">
        <v>508</v>
      </c>
      <c r="C688" s="24"/>
      <c r="D688" s="24"/>
      <c r="E688" s="171"/>
      <c r="F688" s="152">
        <v>219</v>
      </c>
      <c r="G688" s="47"/>
      <c r="H688" s="35"/>
      <c r="I688" s="202">
        <v>229.07400000000001</v>
      </c>
    </row>
    <row r="689" spans="1:9" x14ac:dyDescent="0.25">
      <c r="A689" s="24"/>
      <c r="B689" s="24" t="s">
        <v>509</v>
      </c>
      <c r="C689" s="24"/>
      <c r="D689" s="24"/>
      <c r="E689" s="171"/>
      <c r="F689" s="152">
        <v>137</v>
      </c>
      <c r="G689" s="47"/>
      <c r="H689" s="35"/>
      <c r="I689" s="202">
        <v>143.30199999999999</v>
      </c>
    </row>
    <row r="690" spans="1:9" x14ac:dyDescent="0.25">
      <c r="A690" s="24"/>
      <c r="B690" s="24" t="s">
        <v>510</v>
      </c>
      <c r="C690" s="24"/>
      <c r="D690" s="24"/>
      <c r="E690" s="171"/>
      <c r="F690" s="152">
        <v>395</v>
      </c>
      <c r="G690" s="47"/>
      <c r="H690" s="35"/>
      <c r="I690" s="202">
        <v>413.17</v>
      </c>
    </row>
    <row r="691" spans="1:9" x14ac:dyDescent="0.25">
      <c r="A691" s="24"/>
      <c r="B691" s="24" t="s">
        <v>511</v>
      </c>
      <c r="C691" s="24"/>
      <c r="D691" s="24"/>
      <c r="E691" s="171"/>
      <c r="F691" s="152">
        <v>292</v>
      </c>
      <c r="G691" s="47"/>
      <c r="H691" s="35"/>
      <c r="I691" s="202">
        <v>305.43200000000002</v>
      </c>
    </row>
    <row r="692" spans="1:9" x14ac:dyDescent="0.25">
      <c r="A692" s="24"/>
      <c r="B692" s="24" t="s">
        <v>512</v>
      </c>
      <c r="C692" s="24"/>
      <c r="D692" s="24"/>
      <c r="E692" s="171"/>
      <c r="F692" s="152">
        <v>444</v>
      </c>
      <c r="G692" s="47"/>
      <c r="H692" s="35"/>
      <c r="I692" s="202">
        <v>464.42399999999998</v>
      </c>
    </row>
    <row r="693" spans="1:9" x14ac:dyDescent="0.25">
      <c r="A693" s="24"/>
      <c r="B693" s="24" t="s">
        <v>513</v>
      </c>
      <c r="C693" s="24"/>
      <c r="D693" s="24"/>
      <c r="E693" s="171"/>
      <c r="F693" s="152">
        <v>137</v>
      </c>
      <c r="G693" s="47"/>
      <c r="H693" s="35"/>
      <c r="I693" s="202">
        <v>143.30199999999999</v>
      </c>
    </row>
    <row r="694" spans="1:9" x14ac:dyDescent="0.25">
      <c r="A694" s="24"/>
      <c r="B694" s="24" t="s">
        <v>514</v>
      </c>
      <c r="C694" s="24"/>
      <c r="D694" s="24"/>
      <c r="E694" s="171"/>
      <c r="F694" s="152">
        <v>82</v>
      </c>
      <c r="G694" s="47"/>
      <c r="H694" s="35"/>
      <c r="I694" s="202">
        <v>85.772000000000006</v>
      </c>
    </row>
    <row r="695" spans="1:9" x14ac:dyDescent="0.25">
      <c r="A695" s="24"/>
      <c r="B695" s="24" t="s">
        <v>515</v>
      </c>
      <c r="C695" s="24"/>
      <c r="D695" s="24"/>
      <c r="E695" s="171"/>
      <c r="F695" s="152">
        <v>219</v>
      </c>
      <c r="G695" s="47"/>
      <c r="H695" s="35"/>
      <c r="I695" s="202">
        <v>229.07400000000001</v>
      </c>
    </row>
    <row r="696" spans="1:9" x14ac:dyDescent="0.25">
      <c r="A696" s="24"/>
      <c r="B696" s="24" t="s">
        <v>516</v>
      </c>
      <c r="C696" s="24"/>
      <c r="D696" s="24"/>
      <c r="E696" s="171"/>
      <c r="F696" s="152">
        <v>395</v>
      </c>
      <c r="G696" s="47"/>
      <c r="H696" s="35"/>
      <c r="I696" s="202">
        <v>413.17</v>
      </c>
    </row>
    <row r="697" spans="1:9" x14ac:dyDescent="0.25">
      <c r="A697" s="24"/>
      <c r="B697" s="24" t="s">
        <v>517</v>
      </c>
      <c r="C697" s="24"/>
      <c r="D697" s="24"/>
      <c r="E697" s="171"/>
      <c r="F697" s="152">
        <v>304</v>
      </c>
      <c r="G697" s="47"/>
      <c r="H697" s="35"/>
      <c r="I697" s="202">
        <v>317.98399999999998</v>
      </c>
    </row>
    <row r="698" spans="1:9" x14ac:dyDescent="0.25">
      <c r="A698" s="24"/>
      <c r="B698" s="24" t="s">
        <v>518</v>
      </c>
      <c r="C698" s="24"/>
      <c r="D698" s="24"/>
      <c r="E698" s="171"/>
      <c r="F698" s="152">
        <v>272</v>
      </c>
      <c r="G698" s="47"/>
      <c r="H698" s="35"/>
      <c r="I698" s="202">
        <v>284.512</v>
      </c>
    </row>
    <row r="699" spans="1:9" x14ac:dyDescent="0.25">
      <c r="A699" s="24"/>
      <c r="B699" s="24"/>
      <c r="C699" s="24"/>
      <c r="D699" s="24"/>
      <c r="E699" s="171"/>
      <c r="F699" s="152"/>
      <c r="G699" s="47"/>
      <c r="H699" s="35"/>
      <c r="I699" s="202">
        <v>0</v>
      </c>
    </row>
    <row r="700" spans="1:9" x14ac:dyDescent="0.25">
      <c r="A700" s="24"/>
      <c r="B700" s="85" t="s">
        <v>520</v>
      </c>
      <c r="C700" s="24"/>
      <c r="D700" s="24"/>
      <c r="E700" s="171"/>
      <c r="F700" s="152"/>
      <c r="G700" s="47"/>
      <c r="H700" s="35"/>
      <c r="I700" s="202">
        <v>0</v>
      </c>
    </row>
    <row r="701" spans="1:9" x14ac:dyDescent="0.25">
      <c r="A701" s="24"/>
      <c r="B701" s="85" t="s">
        <v>502</v>
      </c>
      <c r="C701" s="24"/>
      <c r="D701" s="24"/>
      <c r="E701" s="171"/>
      <c r="F701" s="152"/>
      <c r="G701" s="47"/>
      <c r="H701" s="35"/>
      <c r="I701" s="202">
        <v>0</v>
      </c>
    </row>
    <row r="702" spans="1:9" x14ac:dyDescent="0.25">
      <c r="A702" s="24"/>
      <c r="B702" s="24" t="s">
        <v>503</v>
      </c>
      <c r="C702" s="24"/>
      <c r="D702" s="24"/>
      <c r="E702" s="171"/>
      <c r="F702" s="152">
        <v>65</v>
      </c>
      <c r="G702" s="47"/>
      <c r="H702" s="35"/>
      <c r="I702" s="202">
        <v>67.989999999999995</v>
      </c>
    </row>
    <row r="703" spans="1:9" x14ac:dyDescent="0.25">
      <c r="A703" s="24"/>
      <c r="B703" s="24" t="s">
        <v>504</v>
      </c>
      <c r="C703" s="24"/>
      <c r="D703" s="24"/>
      <c r="E703" s="171"/>
      <c r="F703" s="152">
        <v>164</v>
      </c>
      <c r="G703" s="47"/>
      <c r="H703" s="35"/>
      <c r="I703" s="202">
        <v>171.54400000000001</v>
      </c>
    </row>
    <row r="704" spans="1:9" x14ac:dyDescent="0.25">
      <c r="A704" s="24"/>
      <c r="B704" s="24" t="s">
        <v>505</v>
      </c>
      <c r="C704" s="24"/>
      <c r="D704" s="24"/>
      <c r="E704" s="171"/>
      <c r="F704" s="152">
        <v>44</v>
      </c>
      <c r="G704" s="47"/>
      <c r="H704" s="35"/>
      <c r="I704" s="202">
        <v>46.024000000000001</v>
      </c>
    </row>
    <row r="705" spans="1:9" x14ac:dyDescent="0.25">
      <c r="A705" s="24"/>
      <c r="B705" s="24" t="s">
        <v>506</v>
      </c>
      <c r="C705" s="24"/>
      <c r="D705" s="24"/>
      <c r="E705" s="171"/>
      <c r="F705" s="152">
        <v>258</v>
      </c>
      <c r="G705" s="47"/>
      <c r="H705" s="35"/>
      <c r="I705" s="202">
        <v>269.86799999999999</v>
      </c>
    </row>
    <row r="706" spans="1:9" x14ac:dyDescent="0.25">
      <c r="A706" s="24"/>
      <c r="B706" s="24" t="s">
        <v>507</v>
      </c>
      <c r="C706" s="24"/>
      <c r="D706" s="24"/>
      <c r="E706" s="171"/>
      <c r="F706" s="152">
        <v>544</v>
      </c>
      <c r="G706" s="47"/>
      <c r="H706" s="35"/>
      <c r="I706" s="202">
        <v>569.024</v>
      </c>
    </row>
    <row r="707" spans="1:9" x14ac:dyDescent="0.25">
      <c r="A707" s="24"/>
      <c r="B707" s="24" t="s">
        <v>508</v>
      </c>
      <c r="C707" s="24"/>
      <c r="D707" s="24"/>
      <c r="E707" s="171"/>
      <c r="F707" s="152">
        <v>164</v>
      </c>
      <c r="G707" s="47"/>
      <c r="H707" s="35"/>
      <c r="I707" s="202">
        <v>171.54400000000001</v>
      </c>
    </row>
    <row r="708" spans="1:9" x14ac:dyDescent="0.25">
      <c r="A708" s="24"/>
      <c r="B708" s="24" t="s">
        <v>509</v>
      </c>
      <c r="C708" s="24"/>
      <c r="D708" s="24"/>
      <c r="E708" s="171"/>
      <c r="F708" s="152">
        <v>65</v>
      </c>
      <c r="G708" s="47"/>
      <c r="H708" s="35"/>
      <c r="I708" s="202">
        <v>67.989999999999995</v>
      </c>
    </row>
    <row r="709" spans="1:9" x14ac:dyDescent="0.25">
      <c r="A709" s="24"/>
      <c r="B709" s="24" t="s">
        <v>510</v>
      </c>
      <c r="C709" s="24"/>
      <c r="D709" s="24"/>
      <c r="E709" s="171"/>
      <c r="F709" s="152">
        <v>145</v>
      </c>
      <c r="G709" s="47"/>
      <c r="H709" s="35"/>
      <c r="I709" s="202">
        <v>151.66999999999999</v>
      </c>
    </row>
    <row r="710" spans="1:9" x14ac:dyDescent="0.25">
      <c r="A710" s="24"/>
      <c r="B710" s="24" t="s">
        <v>511</v>
      </c>
      <c r="C710" s="24"/>
      <c r="D710" s="24"/>
      <c r="E710" s="171"/>
      <c r="F710" s="152">
        <v>124</v>
      </c>
      <c r="G710" s="47"/>
      <c r="H710" s="35"/>
      <c r="I710" s="202">
        <v>129.70400000000001</v>
      </c>
    </row>
    <row r="711" spans="1:9" x14ac:dyDescent="0.25">
      <c r="A711" s="24"/>
      <c r="B711" s="24" t="s">
        <v>512</v>
      </c>
      <c r="C711" s="24"/>
      <c r="D711" s="24"/>
      <c r="E711" s="171"/>
      <c r="F711" s="152">
        <v>185</v>
      </c>
      <c r="G711" s="47"/>
      <c r="H711" s="35"/>
      <c r="I711" s="202">
        <v>193.51</v>
      </c>
    </row>
    <row r="712" spans="1:9" x14ac:dyDescent="0.25">
      <c r="A712" s="24"/>
      <c r="B712" s="24" t="s">
        <v>513</v>
      </c>
      <c r="C712" s="24"/>
      <c r="D712" s="24"/>
      <c r="E712" s="171"/>
      <c r="F712" s="152">
        <v>87</v>
      </c>
      <c r="G712" s="47"/>
      <c r="H712" s="35"/>
      <c r="I712" s="202">
        <v>91.001999999999995</v>
      </c>
    </row>
    <row r="713" spans="1:9" x14ac:dyDescent="0.25">
      <c r="A713" s="24"/>
      <c r="B713" s="24" t="s">
        <v>514</v>
      </c>
      <c r="C713" s="24"/>
      <c r="D713" s="24"/>
      <c r="E713" s="171"/>
      <c r="F713" s="152">
        <v>46</v>
      </c>
      <c r="G713" s="47"/>
      <c r="H713" s="35"/>
      <c r="I713" s="202">
        <v>48.116</v>
      </c>
    </row>
    <row r="714" spans="1:9" x14ac:dyDescent="0.25">
      <c r="A714" s="24"/>
      <c r="B714" s="24" t="s">
        <v>515</v>
      </c>
      <c r="C714" s="24"/>
      <c r="D714" s="24"/>
      <c r="E714" s="171"/>
      <c r="F714" s="152">
        <v>137</v>
      </c>
      <c r="G714" s="47"/>
      <c r="H714" s="35"/>
      <c r="I714" s="202">
        <v>143.30199999999999</v>
      </c>
    </row>
    <row r="715" spans="1:9" x14ac:dyDescent="0.25">
      <c r="A715" s="24"/>
      <c r="B715" s="24" t="s">
        <v>516</v>
      </c>
      <c r="C715" s="24"/>
      <c r="D715" s="24"/>
      <c r="E715" s="171"/>
      <c r="F715" s="152">
        <v>271</v>
      </c>
      <c r="G715" s="47"/>
      <c r="H715" s="35"/>
      <c r="I715" s="202">
        <v>283.46600000000001</v>
      </c>
    </row>
    <row r="716" spans="1:9" x14ac:dyDescent="0.25">
      <c r="A716" s="24"/>
      <c r="B716" s="24" t="s">
        <v>517</v>
      </c>
      <c r="C716" s="24"/>
      <c r="D716" s="24"/>
      <c r="E716" s="171"/>
      <c r="F716" s="152">
        <v>136</v>
      </c>
      <c r="G716" s="47"/>
      <c r="H716" s="35"/>
      <c r="I716" s="202">
        <v>142.256</v>
      </c>
    </row>
    <row r="717" spans="1:9" x14ac:dyDescent="0.25">
      <c r="A717" s="24"/>
      <c r="B717" s="24" t="s">
        <v>518</v>
      </c>
      <c r="C717" s="24"/>
      <c r="D717" s="24"/>
      <c r="E717" s="171"/>
      <c r="F717" s="152">
        <v>152</v>
      </c>
      <c r="G717" s="47"/>
      <c r="H717" s="35"/>
      <c r="I717" s="202">
        <v>158.99199999999999</v>
      </c>
    </row>
    <row r="718" spans="1:9" x14ac:dyDescent="0.25">
      <c r="B718" s="172" t="s">
        <v>521</v>
      </c>
      <c r="C718" s="172"/>
      <c r="D718" s="3"/>
      <c r="E718" s="173"/>
      <c r="F718" s="173"/>
      <c r="G718" s="174"/>
      <c r="H718" s="5"/>
      <c r="I718" s="202">
        <f t="shared" ref="I718:I755" si="79">E718*1.046</f>
        <v>0</v>
      </c>
    </row>
    <row r="719" spans="1:9" x14ac:dyDescent="0.25">
      <c r="B719" s="172" t="s">
        <v>522</v>
      </c>
      <c r="C719" s="172"/>
      <c r="D719" s="3"/>
      <c r="E719" s="173"/>
      <c r="F719" s="173"/>
      <c r="G719" s="174"/>
      <c r="H719" s="5"/>
      <c r="I719" s="202">
        <f t="shared" si="79"/>
        <v>0</v>
      </c>
    </row>
    <row r="720" spans="1:9" x14ac:dyDescent="0.25">
      <c r="A720" s="169" t="s">
        <v>523</v>
      </c>
      <c r="B720" s="24"/>
      <c r="C720" s="24"/>
      <c r="D720" s="24"/>
      <c r="E720" s="171"/>
      <c r="F720" s="171"/>
      <c r="G720" s="47"/>
      <c r="H720" s="5"/>
      <c r="I720" s="202">
        <f t="shared" si="79"/>
        <v>0</v>
      </c>
    </row>
    <row r="721" spans="1:9" x14ac:dyDescent="0.25">
      <c r="A721" s="6"/>
      <c r="B721" s="37"/>
      <c r="C721" s="24"/>
      <c r="D721" s="24"/>
      <c r="E721" s="171"/>
      <c r="F721" s="171"/>
      <c r="G721" s="47"/>
      <c r="H721" s="5"/>
      <c r="I721" s="202">
        <f t="shared" si="79"/>
        <v>0</v>
      </c>
    </row>
    <row r="722" spans="1:9" x14ac:dyDescent="0.25">
      <c r="A722" s="6" t="s">
        <v>4</v>
      </c>
      <c r="B722" s="6" t="s">
        <v>5</v>
      </c>
      <c r="C722" s="24"/>
      <c r="D722" s="24"/>
      <c r="E722" s="171"/>
      <c r="F722" s="171"/>
      <c r="G722" s="47"/>
      <c r="H722" s="5"/>
      <c r="I722" s="202">
        <f t="shared" si="79"/>
        <v>0</v>
      </c>
    </row>
    <row r="723" spans="1:9" x14ac:dyDescent="0.25">
      <c r="A723" s="24"/>
      <c r="B723" s="24"/>
      <c r="C723" s="24"/>
      <c r="D723" s="24"/>
      <c r="E723" s="171"/>
      <c r="F723" s="171"/>
      <c r="G723" s="47"/>
      <c r="H723" s="5"/>
      <c r="I723" s="202">
        <f t="shared" si="79"/>
        <v>0</v>
      </c>
    </row>
    <row r="724" spans="1:9" x14ac:dyDescent="0.25">
      <c r="A724" s="24"/>
      <c r="B724" s="24"/>
      <c r="C724" s="24"/>
      <c r="D724" s="24"/>
      <c r="E724" s="171"/>
      <c r="F724" s="171"/>
      <c r="G724" s="47"/>
      <c r="H724" s="5"/>
      <c r="I724" s="202">
        <f t="shared" si="79"/>
        <v>0</v>
      </c>
    </row>
    <row r="725" spans="1:9" x14ac:dyDescent="0.25">
      <c r="A725" s="10" t="s">
        <v>523</v>
      </c>
      <c r="B725" s="19" t="s">
        <v>524</v>
      </c>
      <c r="C725" s="24"/>
      <c r="D725" s="24"/>
      <c r="E725" s="157">
        <v>1</v>
      </c>
      <c r="F725" s="12"/>
      <c r="G725" s="47"/>
      <c r="H725" s="216"/>
      <c r="I725" s="202">
        <f t="shared" si="79"/>
        <v>1.046</v>
      </c>
    </row>
    <row r="726" spans="1:9" x14ac:dyDescent="0.25">
      <c r="A726" s="10"/>
      <c r="B726" s="19" t="s">
        <v>525</v>
      </c>
      <c r="C726" s="24"/>
      <c r="D726" s="24"/>
      <c r="E726" s="157"/>
      <c r="F726" s="12"/>
      <c r="G726" s="47"/>
      <c r="H726" s="5"/>
      <c r="I726" s="202">
        <f t="shared" si="79"/>
        <v>0</v>
      </c>
    </row>
    <row r="727" spans="1:9" x14ac:dyDescent="0.25">
      <c r="A727" s="10" t="s">
        <v>523</v>
      </c>
      <c r="B727" s="19" t="s">
        <v>526</v>
      </c>
      <c r="C727" s="24"/>
      <c r="D727" s="24"/>
      <c r="E727" s="157"/>
      <c r="F727" s="12"/>
      <c r="G727" s="47"/>
      <c r="H727" s="5"/>
      <c r="I727" s="202">
        <f t="shared" si="79"/>
        <v>0</v>
      </c>
    </row>
    <row r="728" spans="1:9" x14ac:dyDescent="0.25">
      <c r="A728" s="10" t="s">
        <v>523</v>
      </c>
      <c r="B728" s="19" t="s">
        <v>528</v>
      </c>
      <c r="C728" s="24"/>
      <c r="D728" s="24"/>
      <c r="E728" s="157">
        <v>26.853508771929828</v>
      </c>
      <c r="F728" s="12"/>
      <c r="G728" s="47"/>
      <c r="H728" s="216"/>
      <c r="I728" s="202">
        <f t="shared" si="79"/>
        <v>28.088770175438601</v>
      </c>
    </row>
    <row r="729" spans="1:9" x14ac:dyDescent="0.25">
      <c r="A729" s="10" t="s">
        <v>523</v>
      </c>
      <c r="B729" s="19" t="s">
        <v>529</v>
      </c>
      <c r="C729" s="24"/>
      <c r="D729" s="24"/>
      <c r="E729" s="157">
        <v>6.7133771929824571</v>
      </c>
      <c r="F729" s="12"/>
      <c r="G729" s="47"/>
      <c r="H729" s="216"/>
      <c r="I729" s="202">
        <f t="shared" si="79"/>
        <v>7.0221925438596502</v>
      </c>
    </row>
    <row r="730" spans="1:9" x14ac:dyDescent="0.25">
      <c r="A730" s="10" t="s">
        <v>523</v>
      </c>
      <c r="B730" s="19" t="s">
        <v>530</v>
      </c>
      <c r="C730" s="24"/>
      <c r="D730" s="24"/>
      <c r="E730" s="157">
        <v>6.7133771929824571</v>
      </c>
      <c r="F730" s="12"/>
      <c r="G730" s="47"/>
      <c r="H730" s="216"/>
      <c r="I730" s="202">
        <f t="shared" si="79"/>
        <v>7.0221925438596502</v>
      </c>
    </row>
    <row r="731" spans="1:9" x14ac:dyDescent="0.25">
      <c r="A731" s="10"/>
      <c r="B731" s="19"/>
      <c r="C731" s="24"/>
      <c r="D731" s="24"/>
      <c r="E731" s="157"/>
      <c r="F731" s="12"/>
      <c r="G731" s="47"/>
      <c r="H731" s="5"/>
      <c r="I731" s="202">
        <f t="shared" si="79"/>
        <v>0</v>
      </c>
    </row>
    <row r="732" spans="1:9" x14ac:dyDescent="0.25">
      <c r="A732" s="10"/>
      <c r="B732" s="19" t="s">
        <v>531</v>
      </c>
      <c r="C732" s="24"/>
      <c r="D732" s="24"/>
      <c r="E732" s="157"/>
      <c r="F732" s="12"/>
      <c r="G732" s="47"/>
      <c r="H732" s="5"/>
      <c r="I732" s="202">
        <f t="shared" si="79"/>
        <v>0</v>
      </c>
    </row>
    <row r="733" spans="1:9" x14ac:dyDescent="0.25">
      <c r="A733" s="10" t="s">
        <v>523</v>
      </c>
      <c r="B733" s="19"/>
      <c r="C733" s="24"/>
      <c r="D733" s="24"/>
      <c r="E733" s="157"/>
      <c r="F733" s="12"/>
      <c r="G733" s="47"/>
      <c r="H733" s="5"/>
      <c r="I733" s="202">
        <f t="shared" si="79"/>
        <v>0</v>
      </c>
    </row>
    <row r="734" spans="1:9" x14ac:dyDescent="0.25">
      <c r="A734" s="10" t="s">
        <v>523</v>
      </c>
      <c r="B734" s="19" t="s">
        <v>532</v>
      </c>
      <c r="C734" s="24"/>
      <c r="D734" s="24"/>
      <c r="E734" s="157">
        <v>13.426754385964914</v>
      </c>
      <c r="F734" s="12"/>
      <c r="G734" s="47"/>
      <c r="H734" s="216"/>
      <c r="I734" s="202">
        <f t="shared" si="79"/>
        <v>14.0443850877193</v>
      </c>
    </row>
    <row r="735" spans="1:9" x14ac:dyDescent="0.25">
      <c r="A735" s="10" t="s">
        <v>523</v>
      </c>
      <c r="B735" s="53" t="s">
        <v>533</v>
      </c>
      <c r="C735" s="24"/>
      <c r="D735" s="24"/>
      <c r="E735" s="157">
        <v>2.6853508771929833</v>
      </c>
      <c r="F735" s="12"/>
      <c r="G735" s="47"/>
      <c r="H735" s="216"/>
      <c r="I735" s="202">
        <f t="shared" si="79"/>
        <v>2.8088770175438604</v>
      </c>
    </row>
    <row r="736" spans="1:9" x14ac:dyDescent="0.25">
      <c r="A736" s="10" t="s">
        <v>523</v>
      </c>
      <c r="B736" s="53" t="s">
        <v>534</v>
      </c>
      <c r="C736" s="24"/>
      <c r="D736" s="24"/>
      <c r="E736" s="157">
        <v>4.7603947368421053</v>
      </c>
      <c r="F736" s="12"/>
      <c r="G736" s="47"/>
      <c r="H736" s="216"/>
      <c r="I736" s="202">
        <f t="shared" si="79"/>
        <v>4.9793728947368425</v>
      </c>
    </row>
    <row r="737" spans="1:9" x14ac:dyDescent="0.25">
      <c r="A737" s="10" t="s">
        <v>523</v>
      </c>
      <c r="B737" s="53" t="s">
        <v>535</v>
      </c>
      <c r="C737" s="24"/>
      <c r="D737" s="24"/>
      <c r="E737" s="157">
        <v>5.3707017543859665</v>
      </c>
      <c r="F737" s="12"/>
      <c r="G737" s="47"/>
      <c r="H737" s="216"/>
      <c r="I737" s="202">
        <f t="shared" si="79"/>
        <v>5.6177540350877209</v>
      </c>
    </row>
    <row r="738" spans="1:9" x14ac:dyDescent="0.25">
      <c r="A738" s="10" t="s">
        <v>523</v>
      </c>
      <c r="B738" s="53" t="s">
        <v>536</v>
      </c>
      <c r="C738" s="24"/>
      <c r="D738" s="24"/>
      <c r="E738" s="157">
        <v>9.398728070175439</v>
      </c>
      <c r="F738" s="12"/>
      <c r="G738" s="47"/>
      <c r="H738" s="216"/>
      <c r="I738" s="202">
        <f t="shared" si="79"/>
        <v>9.8310695614035097</v>
      </c>
    </row>
    <row r="739" spans="1:9" x14ac:dyDescent="0.25">
      <c r="E739" s="173"/>
      <c r="F739" s="173"/>
      <c r="G739" s="174"/>
      <c r="H739" s="5"/>
      <c r="I739" s="202">
        <f t="shared" si="79"/>
        <v>0</v>
      </c>
    </row>
    <row r="740" spans="1:9" x14ac:dyDescent="0.25">
      <c r="A740" s="169" t="s">
        <v>537</v>
      </c>
      <c r="B740" s="24"/>
      <c r="C740" s="24"/>
      <c r="D740" s="24"/>
      <c r="E740" s="171"/>
      <c r="F740" s="171"/>
      <c r="G740" s="47"/>
      <c r="H740" s="5"/>
      <c r="I740" s="202">
        <f t="shared" si="79"/>
        <v>0</v>
      </c>
    </row>
    <row r="741" spans="1:9" x14ac:dyDescent="0.25">
      <c r="A741" s="6"/>
      <c r="B741" s="37"/>
      <c r="C741" s="24"/>
      <c r="D741" s="24"/>
      <c r="E741" s="171"/>
      <c r="F741" s="171"/>
      <c r="G741" s="47"/>
      <c r="H741" s="5"/>
      <c r="I741" s="202">
        <f t="shared" si="79"/>
        <v>0</v>
      </c>
    </row>
    <row r="742" spans="1:9" x14ac:dyDescent="0.25">
      <c r="A742" s="6" t="s">
        <v>4</v>
      </c>
      <c r="B742" s="6" t="s">
        <v>5</v>
      </c>
      <c r="C742" s="24"/>
      <c r="D742" s="24"/>
      <c r="E742" s="171"/>
      <c r="F742" s="171"/>
      <c r="G742" s="47"/>
      <c r="H742" s="5"/>
      <c r="I742" s="202">
        <f t="shared" si="79"/>
        <v>0</v>
      </c>
    </row>
    <row r="743" spans="1:9" x14ac:dyDescent="0.25">
      <c r="A743" s="24"/>
      <c r="B743" s="24"/>
      <c r="C743" s="24"/>
      <c r="D743" s="24"/>
      <c r="E743" s="171"/>
      <c r="F743" s="171"/>
      <c r="G743" s="47"/>
      <c r="H743" s="5"/>
      <c r="I743" s="202">
        <f t="shared" si="79"/>
        <v>0</v>
      </c>
    </row>
    <row r="744" spans="1:9" x14ac:dyDescent="0.25">
      <c r="A744" s="19" t="s">
        <v>538</v>
      </c>
      <c r="B744" s="19" t="s">
        <v>539</v>
      </c>
      <c r="C744" s="24"/>
      <c r="D744" s="24"/>
      <c r="E744" s="107">
        <v>7.567807017543859</v>
      </c>
      <c r="F744" s="107"/>
      <c r="G744" s="47"/>
      <c r="H744" s="217"/>
      <c r="I744" s="202">
        <f t="shared" si="79"/>
        <v>7.9159261403508765</v>
      </c>
    </row>
    <row r="745" spans="1:9" x14ac:dyDescent="0.25">
      <c r="A745" s="19" t="s">
        <v>538</v>
      </c>
      <c r="B745" s="19" t="s">
        <v>540</v>
      </c>
      <c r="C745" s="24"/>
      <c r="D745" s="24"/>
      <c r="E745" s="107">
        <v>1258.2089473684211</v>
      </c>
      <c r="F745" s="107"/>
      <c r="G745" s="47"/>
      <c r="H745" s="217"/>
      <c r="I745" s="202">
        <f t="shared" si="79"/>
        <v>1316.0865589473685</v>
      </c>
    </row>
    <row r="746" spans="1:9" x14ac:dyDescent="0.25">
      <c r="A746" s="19" t="s">
        <v>538</v>
      </c>
      <c r="B746" s="19" t="s">
        <v>541</v>
      </c>
      <c r="C746" s="24"/>
      <c r="D746" s="24"/>
      <c r="E746" s="107">
        <v>345.92201754385974</v>
      </c>
      <c r="F746" s="107"/>
      <c r="G746" s="47"/>
      <c r="H746" s="217"/>
      <c r="I746" s="202">
        <f t="shared" si="79"/>
        <v>361.83443035087731</v>
      </c>
    </row>
    <row r="747" spans="1:9" x14ac:dyDescent="0.25">
      <c r="A747" s="19" t="s">
        <v>538</v>
      </c>
      <c r="B747" s="19" t="s">
        <v>542</v>
      </c>
      <c r="C747" s="24"/>
      <c r="D747" s="24"/>
      <c r="E747" s="107">
        <v>648.75635964912283</v>
      </c>
      <c r="F747" s="107"/>
      <c r="G747" s="47"/>
      <c r="H747" s="217"/>
      <c r="I747" s="202">
        <f t="shared" si="79"/>
        <v>678.5991521929825</v>
      </c>
    </row>
    <row r="748" spans="1:9" x14ac:dyDescent="0.25">
      <c r="A748" s="19" t="s">
        <v>538</v>
      </c>
      <c r="B748" s="19" t="s">
        <v>543</v>
      </c>
      <c r="C748" s="24"/>
      <c r="D748" s="24"/>
      <c r="E748" s="107">
        <v>668.4082456140352</v>
      </c>
      <c r="F748" s="107"/>
      <c r="G748" s="47"/>
      <c r="H748" s="217"/>
      <c r="I748" s="202">
        <f t="shared" si="79"/>
        <v>699.15502491228085</v>
      </c>
    </row>
    <row r="749" spans="1:9" x14ac:dyDescent="0.25">
      <c r="A749" s="19" t="s">
        <v>538</v>
      </c>
      <c r="B749" s="19" t="s">
        <v>544</v>
      </c>
      <c r="C749" s="24"/>
      <c r="D749" s="24"/>
      <c r="E749" s="107">
        <v>629.10447368421057</v>
      </c>
      <c r="F749" s="107"/>
      <c r="G749" s="47"/>
      <c r="H749" s="217"/>
      <c r="I749" s="202">
        <f t="shared" si="79"/>
        <v>658.04327947368427</v>
      </c>
    </row>
    <row r="750" spans="1:9" x14ac:dyDescent="0.25">
      <c r="A750" s="19" t="s">
        <v>538</v>
      </c>
      <c r="B750" s="19" t="s">
        <v>545</v>
      </c>
      <c r="C750" s="24"/>
      <c r="D750" s="24"/>
      <c r="E750" s="107">
        <v>129.75127192982458</v>
      </c>
      <c r="F750" s="107"/>
      <c r="G750" s="47"/>
      <c r="H750" s="217"/>
      <c r="I750" s="202">
        <f t="shared" si="79"/>
        <v>135.71983043859652</v>
      </c>
    </row>
    <row r="751" spans="1:9" x14ac:dyDescent="0.25">
      <c r="A751" s="19" t="s">
        <v>538</v>
      </c>
      <c r="B751" s="19" t="s">
        <v>546</v>
      </c>
      <c r="C751" s="24"/>
      <c r="D751" s="24"/>
      <c r="E751" s="107">
        <v>541.09820175438597</v>
      </c>
      <c r="F751" s="107"/>
      <c r="G751" s="47"/>
      <c r="H751" s="217"/>
      <c r="I751" s="202">
        <f t="shared" si="79"/>
        <v>565.9887190350878</v>
      </c>
    </row>
    <row r="752" spans="1:9" x14ac:dyDescent="0.25">
      <c r="A752" s="19" t="s">
        <v>538</v>
      </c>
      <c r="B752" s="19" t="s">
        <v>547</v>
      </c>
      <c r="C752" s="24"/>
      <c r="D752" s="24"/>
      <c r="E752" s="107">
        <v>541.09820175438597</v>
      </c>
      <c r="F752" s="107"/>
      <c r="G752" s="47"/>
      <c r="H752" s="217"/>
      <c r="I752" s="202">
        <f t="shared" si="79"/>
        <v>565.9887190350878</v>
      </c>
    </row>
    <row r="753" spans="1:9" x14ac:dyDescent="0.25">
      <c r="A753" s="19" t="s">
        <v>538</v>
      </c>
      <c r="B753" s="19" t="s">
        <v>548</v>
      </c>
      <c r="C753" s="24"/>
      <c r="D753" s="24"/>
      <c r="E753" s="107">
        <v>648.75635964912283</v>
      </c>
      <c r="F753" s="107"/>
      <c r="G753" s="47"/>
      <c r="H753" s="217"/>
      <c r="I753" s="202">
        <f t="shared" si="79"/>
        <v>678.5991521929825</v>
      </c>
    </row>
    <row r="754" spans="1:9" x14ac:dyDescent="0.25">
      <c r="E754" s="173"/>
      <c r="F754" s="173"/>
      <c r="G754" s="174"/>
      <c r="H754" s="5"/>
      <c r="I754" s="202">
        <f t="shared" si="79"/>
        <v>0</v>
      </c>
    </row>
    <row r="755" spans="1:9" x14ac:dyDescent="0.25">
      <c r="A755" s="175" t="s">
        <v>549</v>
      </c>
      <c r="B755" s="176"/>
      <c r="C755" s="24"/>
      <c r="D755" s="24"/>
      <c r="E755" s="171"/>
      <c r="F755" s="171"/>
      <c r="G755" s="47"/>
      <c r="H755" s="5"/>
      <c r="I755" s="202">
        <f t="shared" si="79"/>
        <v>0</v>
      </c>
    </row>
    <row r="756" spans="1:9" x14ac:dyDescent="0.25">
      <c r="A756" s="24"/>
      <c r="B756" s="24" t="s">
        <v>550</v>
      </c>
      <c r="C756" s="24"/>
      <c r="D756" s="24"/>
      <c r="E756" s="171"/>
      <c r="F756" s="177">
        <v>6071</v>
      </c>
      <c r="G756" s="47"/>
      <c r="H756" s="35"/>
      <c r="I756" s="202">
        <v>6350.2659999999996</v>
      </c>
    </row>
    <row r="757" spans="1:9" x14ac:dyDescent="0.25">
      <c r="A757" s="24"/>
      <c r="B757" s="24" t="s">
        <v>551</v>
      </c>
      <c r="C757" s="24"/>
      <c r="D757" s="24"/>
      <c r="E757" s="171"/>
      <c r="F757" s="177"/>
      <c r="G757" s="47"/>
      <c r="H757" s="214"/>
    </row>
    <row r="758" spans="1:9" x14ac:dyDescent="0.25">
      <c r="E758" s="173"/>
      <c r="F758" s="178"/>
      <c r="G758" s="174"/>
    </row>
    <row r="759" spans="1:9" x14ac:dyDescent="0.25">
      <c r="E759" s="173"/>
      <c r="F759" s="178"/>
      <c r="G759" s="174"/>
    </row>
    <row r="760" spans="1:9" x14ac:dyDescent="0.25">
      <c r="A760" s="176" t="s">
        <v>552</v>
      </c>
      <c r="B760" s="176" t="s">
        <v>552</v>
      </c>
      <c r="C760" s="24"/>
      <c r="D760" s="24"/>
      <c r="E760" s="171"/>
      <c r="F760" s="177"/>
      <c r="G760" s="47"/>
      <c r="H760" s="214"/>
    </row>
    <row r="761" spans="1:9" x14ac:dyDescent="0.25">
      <c r="A761" s="24" t="s">
        <v>553</v>
      </c>
      <c r="B761" s="85" t="s">
        <v>553</v>
      </c>
      <c r="C761" s="24"/>
      <c r="D761" s="24"/>
      <c r="E761" s="171"/>
      <c r="F761" s="177"/>
      <c r="G761" s="47"/>
      <c r="H761" s="214"/>
    </row>
    <row r="762" spans="1:9" x14ac:dyDescent="0.25">
      <c r="A762" s="24"/>
      <c r="B762" s="24" t="s">
        <v>554</v>
      </c>
      <c r="C762" s="24"/>
      <c r="D762" s="24"/>
      <c r="E762" s="171"/>
      <c r="F762" s="177">
        <v>81</v>
      </c>
      <c r="G762" s="47"/>
      <c r="H762" s="35"/>
      <c r="I762" s="202">
        <v>84.725999999999999</v>
      </c>
    </row>
    <row r="763" spans="1:9" x14ac:dyDescent="0.25">
      <c r="A763" s="24"/>
      <c r="B763" s="24" t="s">
        <v>555</v>
      </c>
      <c r="C763" s="24"/>
      <c r="D763" s="24"/>
      <c r="E763" s="171"/>
      <c r="F763" s="177">
        <v>135</v>
      </c>
      <c r="G763" s="47"/>
      <c r="H763" s="35"/>
      <c r="I763" s="202">
        <v>141.21</v>
      </c>
    </row>
    <row r="764" spans="1:9" x14ac:dyDescent="0.25">
      <c r="A764" s="24"/>
      <c r="B764" s="24" t="s">
        <v>556</v>
      </c>
      <c r="C764" s="24"/>
      <c r="D764" s="24"/>
      <c r="E764" s="171"/>
      <c r="F764" s="177">
        <v>2103</v>
      </c>
      <c r="G764" s="47"/>
      <c r="H764" s="35"/>
      <c r="I764" s="202">
        <v>2199.7379999999998</v>
      </c>
    </row>
    <row r="765" spans="1:9" x14ac:dyDescent="0.25">
      <c r="A765" s="24"/>
      <c r="B765" s="24"/>
      <c r="C765" s="24"/>
      <c r="D765" s="24"/>
      <c r="E765" s="171"/>
      <c r="F765" s="177"/>
      <c r="G765" s="47"/>
      <c r="H765" s="35"/>
    </row>
    <row r="766" spans="1:9" x14ac:dyDescent="0.25">
      <c r="A766" s="24"/>
      <c r="B766" s="85" t="s">
        <v>557</v>
      </c>
      <c r="C766" s="24"/>
      <c r="D766" s="24"/>
      <c r="E766" s="171"/>
      <c r="F766" s="177"/>
      <c r="G766" s="47"/>
      <c r="H766" s="35"/>
    </row>
    <row r="767" spans="1:9" x14ac:dyDescent="0.25">
      <c r="A767" s="24"/>
      <c r="B767" s="24" t="s">
        <v>558</v>
      </c>
      <c r="C767" s="24"/>
      <c r="D767" s="24"/>
      <c r="E767" s="171"/>
      <c r="F767" s="177">
        <v>171</v>
      </c>
      <c r="G767" s="47"/>
      <c r="H767" s="35"/>
      <c r="I767" s="202">
        <v>178.86599999999999</v>
      </c>
    </row>
    <row r="768" spans="1:9" x14ac:dyDescent="0.25">
      <c r="A768" s="24"/>
      <c r="B768" s="24" t="s">
        <v>559</v>
      </c>
      <c r="C768" s="24"/>
      <c r="D768" s="24"/>
      <c r="E768" s="171"/>
      <c r="F768" s="177">
        <v>171</v>
      </c>
      <c r="G768" s="47"/>
      <c r="H768" s="35"/>
      <c r="I768" s="202">
        <v>178.86599999999999</v>
      </c>
    </row>
    <row r="769" spans="1:9" x14ac:dyDescent="0.25">
      <c r="A769" s="24"/>
      <c r="B769" s="24" t="s">
        <v>560</v>
      </c>
      <c r="C769" s="24"/>
      <c r="D769" s="24"/>
      <c r="E769" s="171"/>
      <c r="F769" s="177">
        <v>171</v>
      </c>
      <c r="G769" s="47"/>
      <c r="H769" s="35"/>
      <c r="I769" s="202">
        <v>178.86599999999999</v>
      </c>
    </row>
    <row r="770" spans="1:9" x14ac:dyDescent="0.25">
      <c r="A770" s="24"/>
      <c r="B770" s="24"/>
      <c r="C770" s="24"/>
      <c r="D770" s="24"/>
      <c r="E770" s="171"/>
      <c r="F770" s="177"/>
      <c r="G770" s="47"/>
      <c r="H770" s="35"/>
    </row>
    <row r="771" spans="1:9" x14ac:dyDescent="0.25">
      <c r="A771" s="24"/>
      <c r="B771" s="85" t="s">
        <v>561</v>
      </c>
      <c r="C771" s="24"/>
      <c r="D771" s="24"/>
      <c r="E771" s="171"/>
      <c r="F771" s="177"/>
      <c r="G771" s="47"/>
      <c r="H771" s="35"/>
    </row>
    <row r="772" spans="1:9" x14ac:dyDescent="0.25">
      <c r="A772" s="24"/>
      <c r="B772" s="24" t="s">
        <v>562</v>
      </c>
      <c r="C772" s="24"/>
      <c r="D772" s="24"/>
      <c r="E772" s="171"/>
      <c r="F772" s="177">
        <v>103</v>
      </c>
      <c r="G772" s="47"/>
      <c r="H772" s="35"/>
      <c r="I772" s="202">
        <v>107.738</v>
      </c>
    </row>
    <row r="773" spans="1:9" x14ac:dyDescent="0.25">
      <c r="A773" s="24"/>
      <c r="B773" s="24" t="s">
        <v>563</v>
      </c>
      <c r="C773" s="24"/>
      <c r="D773" s="24"/>
      <c r="E773" s="171"/>
      <c r="F773" s="177">
        <v>154</v>
      </c>
      <c r="G773" s="47"/>
      <c r="H773" s="35"/>
      <c r="I773" s="202">
        <v>161.084</v>
      </c>
    </row>
    <row r="774" spans="1:9" x14ac:dyDescent="0.25">
      <c r="A774" s="24"/>
      <c r="B774" s="24" t="s">
        <v>564</v>
      </c>
      <c r="C774" s="24"/>
      <c r="D774" s="24"/>
      <c r="E774" s="171"/>
      <c r="F774" s="177">
        <v>348</v>
      </c>
      <c r="G774" s="47"/>
      <c r="H774" s="35"/>
      <c r="I774" s="202">
        <v>364.00799999999998</v>
      </c>
    </row>
    <row r="775" spans="1:9" x14ac:dyDescent="0.25">
      <c r="A775" s="24"/>
      <c r="B775" s="24" t="s">
        <v>565</v>
      </c>
      <c r="C775" s="24"/>
      <c r="D775" s="24"/>
      <c r="E775" s="171"/>
      <c r="F775" s="177">
        <v>154</v>
      </c>
      <c r="G775" s="47"/>
      <c r="H775" s="35"/>
      <c r="I775" s="202">
        <v>161.084</v>
      </c>
    </row>
    <row r="776" spans="1:9" x14ac:dyDescent="0.25">
      <c r="A776" s="24"/>
      <c r="B776" s="24" t="s">
        <v>566</v>
      </c>
      <c r="C776" s="24"/>
      <c r="D776" s="24"/>
      <c r="E776" s="171"/>
      <c r="F776" s="177">
        <v>255</v>
      </c>
      <c r="G776" s="47"/>
      <c r="H776" s="35"/>
      <c r="I776" s="202">
        <v>266.73</v>
      </c>
    </row>
    <row r="777" spans="1:9" x14ac:dyDescent="0.25">
      <c r="A777" s="24"/>
      <c r="B777" s="24"/>
      <c r="C777" s="24"/>
      <c r="D777" s="24"/>
      <c r="E777" s="171"/>
      <c r="F777" s="177"/>
      <c r="G777" s="47"/>
      <c r="H777" s="35"/>
    </row>
    <row r="778" spans="1:9" x14ac:dyDescent="0.25">
      <c r="A778" s="24"/>
      <c r="B778" s="85" t="s">
        <v>567</v>
      </c>
      <c r="C778" s="24"/>
      <c r="D778" s="24"/>
      <c r="E778" s="171"/>
      <c r="F778" s="177"/>
      <c r="G778" s="47"/>
      <c r="H778" s="35"/>
    </row>
    <row r="779" spans="1:9" x14ac:dyDescent="0.25">
      <c r="A779" s="24"/>
      <c r="B779" s="24" t="s">
        <v>562</v>
      </c>
      <c r="C779" s="24"/>
      <c r="D779" s="24"/>
      <c r="E779" s="171"/>
      <c r="F779" s="177">
        <v>87</v>
      </c>
      <c r="G779" s="47"/>
      <c r="H779" s="35"/>
      <c r="I779" s="202">
        <v>91.001999999999995</v>
      </c>
    </row>
    <row r="780" spans="1:9" x14ac:dyDescent="0.25">
      <c r="A780" s="24"/>
      <c r="B780" s="24" t="s">
        <v>563</v>
      </c>
      <c r="C780" s="24"/>
      <c r="D780" s="24"/>
      <c r="E780" s="171"/>
      <c r="F780" s="177">
        <v>146</v>
      </c>
      <c r="G780" s="47"/>
      <c r="H780" s="35"/>
      <c r="I780" s="202">
        <v>152.71600000000001</v>
      </c>
    </row>
    <row r="781" spans="1:9" x14ac:dyDescent="0.25">
      <c r="A781" s="24"/>
      <c r="B781" s="24" t="s">
        <v>564</v>
      </c>
      <c r="C781" s="24"/>
      <c r="D781" s="24"/>
      <c r="E781" s="171"/>
      <c r="F781" s="177">
        <v>87</v>
      </c>
      <c r="G781" s="47"/>
      <c r="H781" s="35"/>
      <c r="I781" s="202">
        <v>91.001999999999995</v>
      </c>
    </row>
    <row r="782" spans="1:9" x14ac:dyDescent="0.25">
      <c r="A782" s="24"/>
      <c r="B782" s="24" t="s">
        <v>565</v>
      </c>
      <c r="C782" s="24"/>
      <c r="D782" s="24"/>
      <c r="E782" s="171"/>
      <c r="F782" s="177">
        <v>87</v>
      </c>
      <c r="G782" s="47"/>
      <c r="H782" s="35"/>
      <c r="I782" s="202">
        <v>91.001999999999995</v>
      </c>
    </row>
    <row r="783" spans="1:9" x14ac:dyDescent="0.25">
      <c r="A783" s="24"/>
      <c r="B783" s="24" t="s">
        <v>566</v>
      </c>
      <c r="C783" s="24"/>
      <c r="D783" s="24"/>
      <c r="E783" s="171"/>
      <c r="F783" s="177">
        <v>255</v>
      </c>
      <c r="G783" s="47"/>
      <c r="H783" s="35"/>
      <c r="I783" s="202">
        <v>266.73</v>
      </c>
    </row>
    <row r="784" spans="1:9" x14ac:dyDescent="0.25">
      <c r="A784" s="24"/>
      <c r="B784" s="24"/>
      <c r="C784" s="24"/>
      <c r="D784" s="24"/>
      <c r="E784" s="171"/>
      <c r="F784" s="177"/>
      <c r="G784" s="47"/>
      <c r="H784" s="35"/>
    </row>
    <row r="785" spans="1:9" x14ac:dyDescent="0.25">
      <c r="A785" s="176"/>
      <c r="B785" s="176" t="s">
        <v>568</v>
      </c>
      <c r="C785" s="24"/>
      <c r="D785" s="24"/>
      <c r="E785" s="171"/>
      <c r="F785" s="177"/>
      <c r="G785" s="47"/>
      <c r="H785" s="35"/>
    </row>
    <row r="786" spans="1:9" x14ac:dyDescent="0.25">
      <c r="A786" s="24"/>
      <c r="B786" s="24" t="s">
        <v>569</v>
      </c>
      <c r="C786" s="24"/>
      <c r="D786" s="24"/>
      <c r="E786" s="171"/>
      <c r="F786" s="177">
        <v>584</v>
      </c>
      <c r="G786" s="47"/>
      <c r="H786" s="35"/>
      <c r="I786" s="202">
        <v>610.86400000000003</v>
      </c>
    </row>
    <row r="787" spans="1:9" x14ac:dyDescent="0.25">
      <c r="A787" s="24"/>
      <c r="B787" s="24"/>
      <c r="C787" s="24"/>
      <c r="D787" s="24"/>
      <c r="E787" s="171"/>
      <c r="F787" s="177"/>
      <c r="G787" s="47"/>
      <c r="H787" s="35"/>
    </row>
    <row r="788" spans="1:9" x14ac:dyDescent="0.25">
      <c r="A788" s="24"/>
      <c r="B788" s="85" t="s">
        <v>570</v>
      </c>
      <c r="C788" s="24"/>
      <c r="D788" s="24"/>
      <c r="E788" s="171"/>
      <c r="F788" s="177"/>
      <c r="G788" s="47"/>
      <c r="H788" s="35"/>
    </row>
    <row r="789" spans="1:9" x14ac:dyDescent="0.25">
      <c r="A789" s="24"/>
      <c r="B789" s="24"/>
      <c r="C789" s="24"/>
      <c r="D789" s="24"/>
      <c r="E789" s="171"/>
      <c r="F789" s="177"/>
      <c r="G789" s="47"/>
      <c r="H789" s="35"/>
    </row>
    <row r="790" spans="1:9" x14ac:dyDescent="0.25">
      <c r="A790" s="24"/>
      <c r="B790" s="24" t="s">
        <v>571</v>
      </c>
      <c r="C790" s="24"/>
      <c r="D790" s="24"/>
      <c r="E790" s="171"/>
      <c r="F790" s="177"/>
      <c r="G790" s="47"/>
      <c r="H790" s="35"/>
    </row>
    <row r="791" spans="1:9" x14ac:dyDescent="0.25">
      <c r="A791" s="24"/>
      <c r="B791" s="24" t="s">
        <v>572</v>
      </c>
      <c r="C791" s="24"/>
      <c r="D791" s="24"/>
      <c r="E791" s="171"/>
      <c r="F791" s="177">
        <v>110</v>
      </c>
      <c r="G791" s="47"/>
      <c r="H791" s="35"/>
      <c r="I791" s="202">
        <v>115.06</v>
      </c>
    </row>
    <row r="792" spans="1:9" x14ac:dyDescent="0.25">
      <c r="A792" s="24"/>
      <c r="B792" s="24" t="s">
        <v>573</v>
      </c>
      <c r="C792" s="24"/>
      <c r="D792" s="24"/>
      <c r="E792" s="171"/>
      <c r="F792" s="177">
        <v>29</v>
      </c>
      <c r="G792" s="47"/>
      <c r="H792" s="35"/>
      <c r="I792" s="202">
        <v>30.334</v>
      </c>
    </row>
    <row r="793" spans="1:9" x14ac:dyDescent="0.25">
      <c r="A793" s="24"/>
      <c r="B793" s="24"/>
      <c r="C793" s="24"/>
      <c r="D793" s="24"/>
      <c r="E793" s="171"/>
      <c r="F793" s="177"/>
      <c r="G793" s="47"/>
      <c r="H793" s="35"/>
    </row>
    <row r="794" spans="1:9" x14ac:dyDescent="0.25">
      <c r="A794" s="24"/>
      <c r="B794" s="24" t="s">
        <v>574</v>
      </c>
      <c r="C794" s="24"/>
      <c r="D794" s="24"/>
      <c r="E794" s="171"/>
      <c r="F794" s="177">
        <v>29</v>
      </c>
      <c r="G794" s="47"/>
      <c r="H794" s="35"/>
      <c r="I794" s="202">
        <v>30.334</v>
      </c>
    </row>
    <row r="795" spans="1:9" x14ac:dyDescent="0.25">
      <c r="A795" s="24"/>
      <c r="B795" s="24"/>
      <c r="C795" s="24"/>
      <c r="D795" s="24"/>
      <c r="E795" s="171"/>
      <c r="F795" s="177"/>
      <c r="G795" s="47"/>
      <c r="H795" s="35"/>
    </row>
    <row r="796" spans="1:9" x14ac:dyDescent="0.25">
      <c r="A796" s="24"/>
      <c r="B796" s="85" t="s">
        <v>575</v>
      </c>
      <c r="C796" s="24"/>
      <c r="D796" s="24"/>
      <c r="E796" s="171"/>
      <c r="F796" s="177"/>
      <c r="G796" s="47"/>
      <c r="H796" s="35"/>
    </row>
    <row r="797" spans="1:9" x14ac:dyDescent="0.25">
      <c r="A797" s="24"/>
      <c r="B797" s="24" t="s">
        <v>576</v>
      </c>
      <c r="C797" s="24"/>
      <c r="D797" s="24"/>
      <c r="E797" s="171"/>
      <c r="F797" s="177">
        <v>4</v>
      </c>
      <c r="G797" s="47"/>
      <c r="H797" s="35"/>
      <c r="I797" s="202">
        <v>4.1840000000000002</v>
      </c>
    </row>
    <row r="798" spans="1:9" x14ac:dyDescent="0.25">
      <c r="A798" s="24"/>
      <c r="B798" s="24" t="s">
        <v>577</v>
      </c>
      <c r="C798" s="24"/>
      <c r="D798" s="24"/>
      <c r="E798" s="171"/>
      <c r="F798" s="177">
        <v>9</v>
      </c>
      <c r="G798" s="47"/>
      <c r="H798" s="35"/>
      <c r="I798" s="202">
        <v>9.4139999999999997</v>
      </c>
    </row>
    <row r="799" spans="1:9" x14ac:dyDescent="0.25">
      <c r="A799" s="24"/>
      <c r="B799" s="24" t="s">
        <v>578</v>
      </c>
      <c r="C799" s="24"/>
      <c r="D799" s="24"/>
      <c r="E799" s="171"/>
      <c r="F799" s="177">
        <v>15</v>
      </c>
      <c r="G799" s="47"/>
      <c r="H799" s="35"/>
      <c r="I799" s="202">
        <v>15.69</v>
      </c>
    </row>
    <row r="800" spans="1:9" x14ac:dyDescent="0.25">
      <c r="A800" s="24"/>
      <c r="B800" s="24" t="s">
        <v>579</v>
      </c>
      <c r="C800" s="24"/>
      <c r="D800" s="24"/>
      <c r="E800" s="171"/>
      <c r="F800" s="177">
        <v>26</v>
      </c>
      <c r="G800" s="47"/>
      <c r="H800" s="35"/>
      <c r="I800" s="202">
        <v>27.196000000000002</v>
      </c>
    </row>
    <row r="801" spans="1:9" x14ac:dyDescent="0.25">
      <c r="A801" s="24"/>
      <c r="B801" s="24" t="s">
        <v>580</v>
      </c>
      <c r="C801" s="24"/>
      <c r="D801" s="24"/>
      <c r="E801" s="171"/>
      <c r="F801" s="177">
        <v>2230</v>
      </c>
      <c r="G801" s="47"/>
      <c r="H801" s="35"/>
      <c r="I801" s="202">
        <v>2332.58</v>
      </c>
    </row>
    <row r="802" spans="1:9" x14ac:dyDescent="0.25">
      <c r="E802" s="173"/>
      <c r="F802" s="178"/>
      <c r="G802" s="174"/>
    </row>
    <row r="803" spans="1:9" ht="15.75" x14ac:dyDescent="0.25">
      <c r="A803" s="180" t="s">
        <v>581</v>
      </c>
      <c r="B803" s="181"/>
      <c r="C803" s="24"/>
      <c r="D803" s="24"/>
      <c r="E803" s="171"/>
      <c r="F803" s="177"/>
      <c r="G803" s="47"/>
      <c r="H803" s="214"/>
    </row>
    <row r="804" spans="1:9" x14ac:dyDescent="0.25">
      <c r="A804" s="181"/>
      <c r="B804" s="181"/>
      <c r="C804" s="24"/>
      <c r="D804" s="24"/>
      <c r="E804" s="171"/>
      <c r="F804" s="177"/>
      <c r="G804" s="47"/>
      <c r="H804" s="214"/>
    </row>
    <row r="805" spans="1:9" x14ac:dyDescent="0.25">
      <c r="A805" s="121" t="s">
        <v>582</v>
      </c>
      <c r="B805" s="121" t="s">
        <v>582</v>
      </c>
      <c r="C805" s="24"/>
      <c r="D805" s="24"/>
      <c r="E805" s="171"/>
      <c r="F805" s="177"/>
      <c r="G805" s="47"/>
      <c r="H805" s="214"/>
    </row>
    <row r="806" spans="1:9" x14ac:dyDescent="0.25">
      <c r="A806" s="24"/>
      <c r="B806" s="101" t="s">
        <v>554</v>
      </c>
      <c r="C806" s="24"/>
      <c r="D806" s="24"/>
      <c r="E806" s="171"/>
      <c r="F806" s="177">
        <v>81</v>
      </c>
      <c r="G806" s="47"/>
      <c r="H806" s="35"/>
      <c r="I806" s="202">
        <v>84.725999999999999</v>
      </c>
    </row>
    <row r="807" spans="1:9" x14ac:dyDescent="0.25">
      <c r="A807" s="24"/>
      <c r="B807" s="101" t="s">
        <v>555</v>
      </c>
      <c r="C807" s="24"/>
      <c r="D807" s="24"/>
      <c r="E807" s="171"/>
      <c r="F807" s="177">
        <v>135</v>
      </c>
      <c r="G807" s="47"/>
      <c r="H807" s="35"/>
      <c r="I807" s="202">
        <v>141.21</v>
      </c>
    </row>
    <row r="808" spans="1:9" x14ac:dyDescent="0.25">
      <c r="A808" s="24"/>
      <c r="B808" s="101" t="s">
        <v>556</v>
      </c>
      <c r="C808" s="24"/>
      <c r="D808" s="24"/>
      <c r="E808" s="171"/>
      <c r="F808" s="177">
        <v>2103</v>
      </c>
      <c r="G808" s="47"/>
      <c r="H808" s="35"/>
      <c r="I808" s="202">
        <v>2199.7379999999998</v>
      </c>
    </row>
    <row r="809" spans="1:9" x14ac:dyDescent="0.25">
      <c r="A809" s="121" t="s">
        <v>557</v>
      </c>
      <c r="B809" s="24"/>
      <c r="C809" s="24"/>
      <c r="D809" s="24"/>
      <c r="E809" s="171"/>
      <c r="F809" s="177"/>
      <c r="G809" s="47"/>
      <c r="H809" s="35"/>
      <c r="I809" s="202">
        <v>0</v>
      </c>
    </row>
    <row r="810" spans="1:9" x14ac:dyDescent="0.25">
      <c r="A810" s="24"/>
      <c r="B810" s="101" t="s">
        <v>559</v>
      </c>
      <c r="C810" s="24"/>
      <c r="D810" s="24"/>
      <c r="E810" s="171"/>
      <c r="F810" s="177">
        <v>171</v>
      </c>
      <c r="G810" s="47"/>
      <c r="H810" s="35"/>
      <c r="I810" s="202">
        <v>178.86599999999999</v>
      </c>
    </row>
    <row r="811" spans="1:9" x14ac:dyDescent="0.25">
      <c r="A811" s="24"/>
      <c r="B811" s="101" t="s">
        <v>560</v>
      </c>
      <c r="C811" s="24"/>
      <c r="D811" s="24"/>
      <c r="E811" s="171"/>
      <c r="F811" s="177">
        <v>171</v>
      </c>
      <c r="G811" s="47"/>
      <c r="H811" s="35"/>
      <c r="I811" s="202">
        <v>178.86599999999999</v>
      </c>
    </row>
    <row r="812" spans="1:9" x14ac:dyDescent="0.25">
      <c r="A812" s="24"/>
      <c r="B812" s="24"/>
      <c r="C812" s="24"/>
      <c r="D812" s="24"/>
      <c r="E812" s="171"/>
      <c r="F812" s="177"/>
      <c r="G812" s="47"/>
      <c r="H812" s="35"/>
      <c r="I812" s="202">
        <v>0</v>
      </c>
    </row>
    <row r="813" spans="1:9" x14ac:dyDescent="0.25">
      <c r="A813" s="121" t="s">
        <v>561</v>
      </c>
      <c r="B813" s="24"/>
      <c r="C813" s="24"/>
      <c r="D813" s="24"/>
      <c r="E813" s="171"/>
      <c r="F813" s="177"/>
      <c r="G813" s="47"/>
      <c r="H813" s="35"/>
      <c r="I813" s="202">
        <v>0</v>
      </c>
    </row>
    <row r="814" spans="1:9" x14ac:dyDescent="0.25">
      <c r="A814" s="24"/>
      <c r="B814" s="101" t="s">
        <v>562</v>
      </c>
      <c r="C814" s="24"/>
      <c r="D814" s="24"/>
      <c r="E814" s="171"/>
      <c r="F814" s="177">
        <v>87</v>
      </c>
      <c r="G814" s="47"/>
      <c r="H814" s="35"/>
      <c r="I814" s="202">
        <v>91.001999999999995</v>
      </c>
    </row>
    <row r="815" spans="1:9" x14ac:dyDescent="0.25">
      <c r="A815" s="24"/>
      <c r="B815" s="101" t="s">
        <v>563</v>
      </c>
      <c r="C815" s="24"/>
      <c r="D815" s="24"/>
      <c r="E815" s="171"/>
      <c r="F815" s="177">
        <v>146</v>
      </c>
      <c r="G815" s="47"/>
      <c r="H815" s="35"/>
      <c r="I815" s="202">
        <v>152.71600000000001</v>
      </c>
    </row>
    <row r="816" spans="1:9" x14ac:dyDescent="0.25">
      <c r="A816" s="24"/>
      <c r="B816" s="101" t="s">
        <v>564</v>
      </c>
      <c r="C816" s="24"/>
      <c r="D816" s="24"/>
      <c r="E816" s="171"/>
      <c r="F816" s="177">
        <v>87</v>
      </c>
      <c r="G816" s="47"/>
      <c r="H816" s="35"/>
      <c r="I816" s="202">
        <v>91.001999999999995</v>
      </c>
    </row>
    <row r="817" spans="1:9" x14ac:dyDescent="0.25">
      <c r="A817" s="24"/>
      <c r="B817" s="101" t="s">
        <v>583</v>
      </c>
      <c r="C817" s="24"/>
      <c r="D817" s="24"/>
      <c r="E817" s="171"/>
      <c r="F817" s="177">
        <v>87</v>
      </c>
      <c r="G817" s="47"/>
      <c r="H817" s="35"/>
      <c r="I817" s="202">
        <v>91.001999999999995</v>
      </c>
    </row>
    <row r="818" spans="1:9" x14ac:dyDescent="0.25">
      <c r="A818" s="24"/>
      <c r="B818" s="101" t="s">
        <v>584</v>
      </c>
      <c r="C818" s="24"/>
      <c r="D818" s="24"/>
      <c r="E818" s="171"/>
      <c r="F818" s="177">
        <v>255</v>
      </c>
      <c r="G818" s="47"/>
      <c r="H818" s="35"/>
      <c r="I818" s="202">
        <v>266.73</v>
      </c>
    </row>
    <row r="819" spans="1:9" x14ac:dyDescent="0.25">
      <c r="A819" s="24"/>
      <c r="B819" s="24"/>
      <c r="C819" s="24"/>
      <c r="D819" s="24"/>
      <c r="E819" s="171"/>
      <c r="F819" s="177"/>
      <c r="G819" s="47"/>
      <c r="H819" s="214"/>
    </row>
    <row r="820" spans="1:9" x14ac:dyDescent="0.25">
      <c r="E820" s="173"/>
      <c r="F820" s="178"/>
      <c r="G820" s="174"/>
    </row>
    <row r="821" spans="1:9" x14ac:dyDescent="0.25">
      <c r="E821" s="173"/>
      <c r="F821" s="178"/>
      <c r="G821" s="174"/>
    </row>
    <row r="822" spans="1:9" ht="15.75" x14ac:dyDescent="0.25">
      <c r="A822" s="180" t="s">
        <v>571</v>
      </c>
      <c r="B822" s="181"/>
      <c r="C822" s="24"/>
      <c r="D822" s="24"/>
      <c r="E822" s="171"/>
      <c r="F822" s="177"/>
      <c r="G822" s="47"/>
      <c r="H822" s="214"/>
    </row>
    <row r="823" spans="1:9" x14ac:dyDescent="0.25">
      <c r="A823" s="24"/>
      <c r="B823" s="24"/>
      <c r="C823" s="24"/>
      <c r="D823" s="24"/>
      <c r="E823" s="171"/>
      <c r="F823" s="177"/>
      <c r="G823" s="47"/>
      <c r="H823" s="214"/>
    </row>
    <row r="824" spans="1:9" x14ac:dyDescent="0.25">
      <c r="A824" s="24" t="s">
        <v>585</v>
      </c>
      <c r="B824" s="24"/>
      <c r="C824" s="24"/>
      <c r="D824" s="24"/>
      <c r="E824" s="171"/>
      <c r="F824" s="177"/>
      <c r="G824" s="47"/>
      <c r="H824" s="214"/>
    </row>
    <row r="825" spans="1:9" x14ac:dyDescent="0.25">
      <c r="A825" s="24"/>
      <c r="B825" s="99" t="s">
        <v>586</v>
      </c>
      <c r="C825" s="24"/>
      <c r="D825" s="24"/>
      <c r="E825" s="171"/>
      <c r="F825" s="177">
        <v>110</v>
      </c>
      <c r="G825" s="47"/>
      <c r="H825" s="214"/>
      <c r="I825" s="202">
        <v>110</v>
      </c>
    </row>
    <row r="826" spans="1:9" x14ac:dyDescent="0.25">
      <c r="A826" s="24"/>
      <c r="B826" s="101" t="s">
        <v>587</v>
      </c>
      <c r="C826" s="24"/>
      <c r="D826" s="24"/>
      <c r="E826" s="171"/>
      <c r="F826" s="177">
        <v>29</v>
      </c>
      <c r="G826" s="47"/>
      <c r="H826" s="214"/>
      <c r="I826" s="202">
        <v>29</v>
      </c>
    </row>
    <row r="827" spans="1:9" x14ac:dyDescent="0.25">
      <c r="A827" s="24"/>
      <c r="B827" s="24"/>
      <c r="C827" s="24"/>
      <c r="D827" s="24"/>
      <c r="E827" s="171"/>
      <c r="F827" s="177"/>
      <c r="G827" s="47"/>
      <c r="H827" s="214"/>
    </row>
    <row r="828" spans="1:9" x14ac:dyDescent="0.25">
      <c r="A828" s="24"/>
      <c r="B828" s="101" t="s">
        <v>588</v>
      </c>
      <c r="C828" s="24"/>
      <c r="D828" s="24"/>
      <c r="E828" s="171"/>
      <c r="F828" s="177">
        <v>68</v>
      </c>
      <c r="G828" s="47"/>
      <c r="H828" s="214"/>
      <c r="I828" s="202">
        <v>68</v>
      </c>
    </row>
    <row r="829" spans="1:9" x14ac:dyDescent="0.25">
      <c r="A829" s="24"/>
      <c r="B829" s="101" t="s">
        <v>589</v>
      </c>
      <c r="C829" s="24"/>
      <c r="D829" s="24"/>
      <c r="E829" s="171"/>
      <c r="F829" s="177"/>
      <c r="G829" s="47"/>
      <c r="H829" s="214"/>
    </row>
    <row r="830" spans="1:9" x14ac:dyDescent="0.25">
      <c r="E830" s="173"/>
      <c r="F830" s="178"/>
      <c r="G830" s="174"/>
    </row>
    <row r="831" spans="1:9" x14ac:dyDescent="0.25">
      <c r="A831" s="182" t="s">
        <v>238</v>
      </c>
      <c r="B831" s="181"/>
      <c r="C831" s="24"/>
      <c r="D831" s="24"/>
      <c r="E831" s="171"/>
      <c r="F831" s="177"/>
      <c r="G831" s="47"/>
      <c r="H831" s="214"/>
    </row>
    <row r="832" spans="1:9" x14ac:dyDescent="0.25">
      <c r="A832" s="24"/>
      <c r="B832" s="101" t="s">
        <v>248</v>
      </c>
      <c r="C832" s="24"/>
      <c r="D832" s="24"/>
      <c r="E832" s="171"/>
      <c r="F832" s="177">
        <v>840</v>
      </c>
      <c r="G832" s="47"/>
      <c r="H832" s="214"/>
      <c r="I832" s="202" t="s">
        <v>590</v>
      </c>
    </row>
    <row r="833" spans="1:9" x14ac:dyDescent="0.25">
      <c r="A833" s="24"/>
      <c r="B833" s="101" t="s">
        <v>239</v>
      </c>
      <c r="C833" s="24"/>
      <c r="D833" s="24"/>
      <c r="E833" s="171"/>
      <c r="F833" s="177">
        <v>327</v>
      </c>
      <c r="G833" s="47"/>
      <c r="H833" s="213"/>
      <c r="I833" s="202">
        <v>342.04199999999997</v>
      </c>
    </row>
    <row r="834" spans="1:9" x14ac:dyDescent="0.25">
      <c r="A834" s="24"/>
      <c r="B834" s="101" t="s">
        <v>240</v>
      </c>
      <c r="C834" s="24"/>
      <c r="D834" s="24"/>
      <c r="E834" s="171"/>
      <c r="F834" s="177">
        <v>840</v>
      </c>
      <c r="G834" s="47"/>
      <c r="H834" s="213"/>
      <c r="I834" s="202">
        <v>878.64</v>
      </c>
    </row>
    <row r="835" spans="1:9" x14ac:dyDescent="0.25">
      <c r="A835" s="24"/>
      <c r="B835" s="101" t="s">
        <v>591</v>
      </c>
      <c r="C835" s="24"/>
      <c r="D835" s="24"/>
      <c r="E835" s="171"/>
      <c r="F835" s="177">
        <v>200</v>
      </c>
      <c r="G835" s="47"/>
      <c r="H835" s="213"/>
      <c r="I835" s="202">
        <v>209.2</v>
      </c>
    </row>
    <row r="836" spans="1:9" x14ac:dyDescent="0.25">
      <c r="A836" s="24"/>
      <c r="B836" s="101" t="s">
        <v>592</v>
      </c>
      <c r="C836" s="24"/>
      <c r="D836" s="24"/>
      <c r="E836" s="171"/>
      <c r="F836" s="177">
        <v>506</v>
      </c>
      <c r="G836" s="47"/>
      <c r="H836" s="213"/>
      <c r="I836" s="202">
        <v>529.27599999999995</v>
      </c>
    </row>
    <row r="837" spans="1:9" x14ac:dyDescent="0.25">
      <c r="A837" s="24"/>
      <c r="B837" s="101" t="s">
        <v>243</v>
      </c>
      <c r="C837" s="24"/>
      <c r="D837" s="24"/>
      <c r="E837" s="171"/>
      <c r="F837" s="177">
        <v>208</v>
      </c>
      <c r="G837" s="47"/>
      <c r="H837" s="213"/>
      <c r="I837" s="202">
        <v>217.56800000000001</v>
      </c>
    </row>
    <row r="838" spans="1:9" x14ac:dyDescent="0.25">
      <c r="A838" s="24"/>
      <c r="B838" s="101" t="s">
        <v>244</v>
      </c>
      <c r="C838" s="24"/>
      <c r="D838" s="24"/>
      <c r="E838" s="171"/>
      <c r="F838" s="177">
        <v>387</v>
      </c>
      <c r="G838" s="47"/>
      <c r="H838" s="213"/>
      <c r="I838" s="202">
        <v>404.80200000000002</v>
      </c>
    </row>
    <row r="839" spans="1:9" x14ac:dyDescent="0.25">
      <c r="A839" s="24"/>
      <c r="B839" s="101" t="s">
        <v>245</v>
      </c>
      <c r="C839" s="24"/>
      <c r="D839" s="24"/>
      <c r="E839" s="171"/>
      <c r="F839" s="177">
        <v>1266</v>
      </c>
      <c r="G839" s="47"/>
      <c r="H839" s="213"/>
      <c r="I839" s="202">
        <v>1324.2360000000001</v>
      </c>
    </row>
    <row r="840" spans="1:9" x14ac:dyDescent="0.25">
      <c r="A840" s="24"/>
      <c r="B840" s="183" t="s">
        <v>246</v>
      </c>
      <c r="C840" s="24"/>
      <c r="D840" s="24"/>
      <c r="E840" s="171"/>
      <c r="F840" s="177">
        <v>263</v>
      </c>
      <c r="G840" s="47"/>
      <c r="H840" s="213"/>
      <c r="I840" s="202">
        <v>275.09800000000001</v>
      </c>
    </row>
    <row r="841" spans="1:9" x14ac:dyDescent="0.25">
      <c r="A841" s="24"/>
      <c r="B841" s="101" t="s">
        <v>249</v>
      </c>
      <c r="C841" s="24"/>
      <c r="D841" s="24"/>
      <c r="E841" s="171"/>
      <c r="F841" s="177">
        <v>372</v>
      </c>
      <c r="G841" s="47"/>
      <c r="H841" s="213"/>
      <c r="I841" s="202">
        <v>389.11200000000002</v>
      </c>
    </row>
    <row r="842" spans="1:9" x14ac:dyDescent="0.25">
      <c r="A842" s="24"/>
      <c r="B842" s="101" t="s">
        <v>250</v>
      </c>
      <c r="C842" s="24"/>
      <c r="D842" s="24"/>
      <c r="E842" s="171"/>
      <c r="F842" s="177">
        <v>4572</v>
      </c>
      <c r="G842" s="47"/>
      <c r="H842" s="213"/>
      <c r="I842" s="202">
        <v>4782.3119999999999</v>
      </c>
    </row>
    <row r="843" spans="1:9" x14ac:dyDescent="0.25">
      <c r="A843" s="24"/>
      <c r="B843" s="101" t="s">
        <v>251</v>
      </c>
      <c r="C843" s="24"/>
      <c r="D843" s="24"/>
      <c r="E843" s="171"/>
      <c r="F843" s="177">
        <v>1016</v>
      </c>
      <c r="G843" s="47"/>
      <c r="H843" s="213"/>
      <c r="I843" s="202">
        <v>1062.7360000000001</v>
      </c>
    </row>
    <row r="844" spans="1:9" x14ac:dyDescent="0.25">
      <c r="A844" s="24"/>
      <c r="B844" s="101" t="s">
        <v>252</v>
      </c>
      <c r="C844" s="24"/>
      <c r="D844" s="24"/>
      <c r="E844" s="171"/>
      <c r="F844" s="171"/>
      <c r="G844" s="47"/>
      <c r="H844" s="214"/>
      <c r="I844" s="202" t="s">
        <v>145</v>
      </c>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481DD9-52B8-42CE-8B7C-0C303DF80AC2}">
  <dimension ref="A6:Q830"/>
  <sheetViews>
    <sheetView tabSelected="1" topLeftCell="A820" zoomScale="80" zoomScaleNormal="80" workbookViewId="0">
      <selection activeCell="D353" sqref="D353"/>
    </sheetView>
  </sheetViews>
  <sheetFormatPr defaultRowHeight="15" x14ac:dyDescent="0.25"/>
  <cols>
    <col min="1" max="1" width="27.5703125" customWidth="1"/>
    <col min="2" max="2" width="89.28515625" customWidth="1"/>
    <col min="3" max="3" width="42.140625" customWidth="1"/>
    <col min="4" max="4" width="48" bestFit="1" customWidth="1"/>
  </cols>
  <sheetData>
    <row r="6" spans="1:4" ht="21" x14ac:dyDescent="0.35">
      <c r="B6" s="370" t="s">
        <v>846</v>
      </c>
      <c r="C6" s="370"/>
    </row>
    <row r="7" spans="1:4" ht="21" x14ac:dyDescent="0.35">
      <c r="B7" s="370" t="s">
        <v>727</v>
      </c>
      <c r="C7" s="370"/>
    </row>
    <row r="9" spans="1:4" x14ac:dyDescent="0.25">
      <c r="A9" s="239"/>
      <c r="B9" s="240" t="s">
        <v>3</v>
      </c>
      <c r="C9" s="4" t="s">
        <v>728</v>
      </c>
      <c r="D9" s="4">
        <v>4.8000000000000001E-2</v>
      </c>
    </row>
    <row r="10" spans="1:4" x14ac:dyDescent="0.25">
      <c r="A10" s="242" t="s">
        <v>5</v>
      </c>
      <c r="B10" s="242" t="s">
        <v>4</v>
      </c>
      <c r="C10" s="254" t="s">
        <v>724</v>
      </c>
      <c r="D10" s="254" t="s">
        <v>725</v>
      </c>
    </row>
    <row r="11" spans="1:4" x14ac:dyDescent="0.25">
      <c r="A11" s="10" t="s">
        <v>3</v>
      </c>
      <c r="B11" s="10" t="s">
        <v>726</v>
      </c>
      <c r="C11" s="255">
        <v>191.91963321853331</v>
      </c>
      <c r="D11" s="255">
        <v>201.1</v>
      </c>
    </row>
    <row r="12" spans="1:4" x14ac:dyDescent="0.25">
      <c r="A12" s="10" t="s">
        <v>3</v>
      </c>
      <c r="B12" s="10" t="s">
        <v>722</v>
      </c>
      <c r="C12" s="255"/>
      <c r="D12" s="255"/>
    </row>
    <row r="13" spans="1:4" x14ac:dyDescent="0.25">
      <c r="A13" s="10" t="s">
        <v>3</v>
      </c>
      <c r="B13" s="14" t="s">
        <v>9</v>
      </c>
      <c r="C13" s="255">
        <v>191.91963321853331</v>
      </c>
      <c r="D13" s="255">
        <v>201.1</v>
      </c>
    </row>
    <row r="14" spans="1:4" x14ac:dyDescent="0.25">
      <c r="A14" s="10" t="s">
        <v>3</v>
      </c>
      <c r="B14" s="10" t="s">
        <v>10</v>
      </c>
      <c r="C14" s="255">
        <v>250.39899999999997</v>
      </c>
      <c r="D14" s="255">
        <v>262.39999999999998</v>
      </c>
    </row>
    <row r="15" spans="1:4" x14ac:dyDescent="0.25">
      <c r="A15" s="10" t="s">
        <v>3</v>
      </c>
      <c r="B15" s="85" t="s">
        <v>11</v>
      </c>
      <c r="C15" s="255">
        <v>0</v>
      </c>
      <c r="D15" s="255"/>
    </row>
    <row r="16" spans="1:4" x14ac:dyDescent="0.25">
      <c r="A16" s="10" t="s">
        <v>3</v>
      </c>
      <c r="B16" s="15" t="s">
        <v>839</v>
      </c>
      <c r="C16" s="255">
        <v>389.16636454708771</v>
      </c>
      <c r="D16" s="255">
        <v>407.85</v>
      </c>
    </row>
    <row r="17" spans="1:4" x14ac:dyDescent="0.25">
      <c r="A17" s="10" t="s">
        <v>3</v>
      </c>
      <c r="B17" s="14" t="s">
        <v>840</v>
      </c>
      <c r="C17" s="255">
        <v>740.8069999999999</v>
      </c>
      <c r="D17" s="255">
        <v>776.35</v>
      </c>
    </row>
    <row r="18" spans="1:4" x14ac:dyDescent="0.25">
      <c r="A18" s="10" t="s">
        <v>3</v>
      </c>
      <c r="B18" s="14" t="s">
        <v>841</v>
      </c>
      <c r="C18" s="255">
        <v>2129.9499999999998</v>
      </c>
      <c r="D18" s="255">
        <v>2232.15</v>
      </c>
    </row>
    <row r="19" spans="1:4" x14ac:dyDescent="0.25">
      <c r="A19" s="10" t="s">
        <v>3</v>
      </c>
      <c r="B19" s="16" t="s">
        <v>842</v>
      </c>
      <c r="C19" s="255">
        <v>2129.9499999999998</v>
      </c>
      <c r="D19" s="255">
        <v>2232.15</v>
      </c>
    </row>
    <row r="20" spans="1:4" x14ac:dyDescent="0.25">
      <c r="A20" s="10" t="s">
        <v>3</v>
      </c>
      <c r="B20" s="17" t="s">
        <v>843</v>
      </c>
      <c r="C20" s="255">
        <v>15731.034605370087</v>
      </c>
      <c r="D20" s="255">
        <v>16486.099999999999</v>
      </c>
    </row>
    <row r="21" spans="1:4" x14ac:dyDescent="0.25">
      <c r="A21" s="10" t="s">
        <v>3</v>
      </c>
      <c r="B21" s="10" t="s">
        <v>845</v>
      </c>
      <c r="C21" s="255">
        <v>741.44745553133328</v>
      </c>
      <c r="D21" s="340">
        <v>777</v>
      </c>
    </row>
    <row r="22" spans="1:4" x14ac:dyDescent="0.25">
      <c r="A22" s="10" t="s">
        <v>3</v>
      </c>
      <c r="B22" s="10" t="s">
        <v>21</v>
      </c>
      <c r="C22" s="255">
        <v>741.44745553133328</v>
      </c>
      <c r="D22" s="340">
        <v>777</v>
      </c>
    </row>
    <row r="23" spans="1:4" x14ac:dyDescent="0.25">
      <c r="A23" s="10" t="s">
        <v>3</v>
      </c>
      <c r="B23" s="10" t="s">
        <v>22</v>
      </c>
      <c r="C23" s="255">
        <v>204.87363902839465</v>
      </c>
      <c r="D23" s="255">
        <v>214.7</v>
      </c>
    </row>
    <row r="24" spans="1:4" x14ac:dyDescent="0.25">
      <c r="A24" s="10" t="s">
        <v>3</v>
      </c>
      <c r="B24" s="19" t="s">
        <v>23</v>
      </c>
      <c r="C24" s="255">
        <v>385.42438027259641</v>
      </c>
      <c r="D24" s="255">
        <v>403.9</v>
      </c>
    </row>
    <row r="25" spans="1:4" x14ac:dyDescent="0.25">
      <c r="A25" s="10" t="s">
        <v>3</v>
      </c>
      <c r="B25" s="19" t="s">
        <v>844</v>
      </c>
      <c r="C25" s="255">
        <v>788.35590125799104</v>
      </c>
      <c r="D25" s="255">
        <v>826.2</v>
      </c>
    </row>
    <row r="26" spans="1:4" x14ac:dyDescent="0.25">
      <c r="A26" s="10" t="s">
        <v>3</v>
      </c>
      <c r="B26" s="10" t="s">
        <v>25</v>
      </c>
      <c r="C26" s="255">
        <v>15731.034605370087</v>
      </c>
      <c r="D26" s="255">
        <v>16486.099999999999</v>
      </c>
    </row>
    <row r="27" spans="1:4" x14ac:dyDescent="0.25">
      <c r="A27" s="10" t="s">
        <v>3</v>
      </c>
      <c r="B27" s="16" t="s">
        <v>26</v>
      </c>
      <c r="C27" s="255">
        <v>2961.15</v>
      </c>
      <c r="D27" s="255">
        <v>3103.25</v>
      </c>
    </row>
    <row r="28" spans="1:4" x14ac:dyDescent="0.25">
      <c r="A28" s="10" t="s">
        <v>3</v>
      </c>
      <c r="B28" s="14" t="s">
        <v>27</v>
      </c>
      <c r="C28" s="255">
        <v>1974.0999999999997</v>
      </c>
      <c r="D28" s="255">
        <v>2068.85</v>
      </c>
    </row>
    <row r="29" spans="1:4" x14ac:dyDescent="0.25">
      <c r="A29" s="10" t="s">
        <v>3</v>
      </c>
      <c r="B29" s="23" t="s">
        <v>28</v>
      </c>
      <c r="C29" s="24"/>
      <c r="D29" s="255">
        <v>0</v>
      </c>
    </row>
    <row r="30" spans="1:4" x14ac:dyDescent="0.25">
      <c r="A30" s="10" t="s">
        <v>3</v>
      </c>
      <c r="B30" s="16" t="s">
        <v>29</v>
      </c>
      <c r="C30" s="24">
        <v>1922.1499999999996</v>
      </c>
      <c r="D30" s="255">
        <v>2014.4</v>
      </c>
    </row>
    <row r="31" spans="1:4" x14ac:dyDescent="0.25">
      <c r="A31" s="10" t="s">
        <v>3</v>
      </c>
      <c r="B31" s="16" t="s">
        <v>30</v>
      </c>
      <c r="C31" s="24">
        <v>3968.9799999999996</v>
      </c>
      <c r="D31" s="255">
        <v>4159.45</v>
      </c>
    </row>
    <row r="32" spans="1:4" x14ac:dyDescent="0.25">
      <c r="D32" s="211">
        <v>0</v>
      </c>
    </row>
    <row r="33" spans="1:17" x14ac:dyDescent="0.25">
      <c r="D33" s="211">
        <v>0</v>
      </c>
    </row>
    <row r="34" spans="1:17" x14ac:dyDescent="0.25">
      <c r="D34" s="211">
        <v>0</v>
      </c>
    </row>
    <row r="35" spans="1:17" s="179" customFormat="1" x14ac:dyDescent="0.25">
      <c r="A35" s="365" t="s">
        <v>811</v>
      </c>
      <c r="B35" s="260"/>
      <c r="D35" s="261">
        <v>0</v>
      </c>
    </row>
    <row r="36" spans="1:17" x14ac:dyDescent="0.25">
      <c r="D36" s="211">
        <v>0</v>
      </c>
    </row>
    <row r="37" spans="1:17" x14ac:dyDescent="0.25">
      <c r="A37" s="242" t="s">
        <v>5</v>
      </c>
      <c r="B37" s="242" t="s">
        <v>4</v>
      </c>
      <c r="C37" s="254" t="s">
        <v>724</v>
      </c>
      <c r="D37" s="254" t="s">
        <v>725</v>
      </c>
    </row>
    <row r="38" spans="1:17" x14ac:dyDescent="0.25">
      <c r="A38" s="24"/>
      <c r="B38" s="24"/>
      <c r="C38" s="2"/>
      <c r="D38" s="2"/>
    </row>
    <row r="39" spans="1:17" s="307" customFormat="1" ht="30" x14ac:dyDescent="0.25">
      <c r="A39" s="337" t="s">
        <v>33</v>
      </c>
      <c r="B39" s="338" t="s">
        <v>34</v>
      </c>
      <c r="C39" s="339" t="s">
        <v>35</v>
      </c>
      <c r="D39" s="364" t="s">
        <v>35</v>
      </c>
      <c r="E39"/>
      <c r="F39"/>
      <c r="G39"/>
      <c r="H39"/>
      <c r="I39"/>
      <c r="J39"/>
      <c r="K39"/>
      <c r="L39"/>
      <c r="M39"/>
      <c r="N39"/>
      <c r="O39"/>
      <c r="P39"/>
      <c r="Q39"/>
    </row>
    <row r="40" spans="1:17" x14ac:dyDescent="0.25">
      <c r="A40" s="48" t="s">
        <v>33</v>
      </c>
      <c r="B40" s="19" t="s">
        <v>718</v>
      </c>
      <c r="C40" s="11"/>
      <c r="D40" s="256"/>
    </row>
    <row r="41" spans="1:17" x14ac:dyDescent="0.25">
      <c r="A41" s="48" t="s">
        <v>33</v>
      </c>
      <c r="B41" s="53" t="s">
        <v>36</v>
      </c>
      <c r="C41" s="13" t="s">
        <v>37</v>
      </c>
      <c r="D41" s="189" t="s">
        <v>37</v>
      </c>
    </row>
    <row r="42" spans="1:17" x14ac:dyDescent="0.25">
      <c r="A42" s="48" t="s">
        <v>33</v>
      </c>
      <c r="B42" s="53" t="s">
        <v>38</v>
      </c>
      <c r="C42" s="11">
        <v>649.75</v>
      </c>
      <c r="D42" s="256">
        <v>680.93799999999999</v>
      </c>
    </row>
    <row r="43" spans="1:17" x14ac:dyDescent="0.25">
      <c r="A43" s="48" t="s">
        <v>33</v>
      </c>
      <c r="B43" s="53" t="s">
        <v>39</v>
      </c>
      <c r="C43" s="11">
        <v>1351.25</v>
      </c>
      <c r="D43" s="256">
        <v>1416.1100000000001</v>
      </c>
    </row>
    <row r="44" spans="1:17" x14ac:dyDescent="0.25">
      <c r="A44" s="48" t="s">
        <v>33</v>
      </c>
      <c r="B44" s="53" t="s">
        <v>40</v>
      </c>
      <c r="C44" s="11">
        <v>0</v>
      </c>
      <c r="D44" s="256">
        <v>0</v>
      </c>
    </row>
    <row r="45" spans="1:17" x14ac:dyDescent="0.25">
      <c r="A45" s="48" t="s">
        <v>33</v>
      </c>
      <c r="B45" s="19" t="s">
        <v>41</v>
      </c>
      <c r="C45" s="11">
        <v>449.88699999999994</v>
      </c>
      <c r="D45" s="256">
        <v>471.48157599999996</v>
      </c>
    </row>
    <row r="46" spans="1:17" x14ac:dyDescent="0.25">
      <c r="A46" s="48" t="s">
        <v>33</v>
      </c>
      <c r="B46" s="19" t="s">
        <v>42</v>
      </c>
      <c r="C46" s="11">
        <v>787.56200000000013</v>
      </c>
      <c r="D46" s="256">
        <v>825.36497600000018</v>
      </c>
    </row>
    <row r="47" spans="1:17" ht="55.5" customHeight="1" x14ac:dyDescent="0.25">
      <c r="A47" s="341" t="s">
        <v>33</v>
      </c>
      <c r="B47" s="342" t="s">
        <v>43</v>
      </c>
      <c r="C47" s="348" t="s">
        <v>838</v>
      </c>
      <c r="D47" s="363" t="s">
        <v>838</v>
      </c>
    </row>
    <row r="48" spans="1:17" x14ac:dyDescent="0.25">
      <c r="A48" s="48" t="s">
        <v>33</v>
      </c>
      <c r="B48" s="19" t="s">
        <v>45</v>
      </c>
      <c r="C48" s="11">
        <v>490.4079999999999</v>
      </c>
      <c r="D48" s="256">
        <v>513.94758399999989</v>
      </c>
    </row>
    <row r="49" spans="1:4" x14ac:dyDescent="0.25">
      <c r="A49" s="48" t="s">
        <v>33</v>
      </c>
      <c r="B49" s="19" t="s">
        <v>46</v>
      </c>
      <c r="C49" s="11">
        <v>490.4079999999999</v>
      </c>
      <c r="D49" s="256">
        <v>513.94758399999989</v>
      </c>
    </row>
    <row r="50" spans="1:4" x14ac:dyDescent="0.25">
      <c r="A50" s="48" t="s">
        <v>33</v>
      </c>
      <c r="B50" s="19" t="s">
        <v>47</v>
      </c>
      <c r="C50" s="11">
        <v>490.4079999999999</v>
      </c>
      <c r="D50" s="256">
        <v>513.94758399999989</v>
      </c>
    </row>
    <row r="51" spans="1:4" x14ac:dyDescent="0.25">
      <c r="A51" s="48" t="s">
        <v>33</v>
      </c>
      <c r="B51" s="19" t="s">
        <v>48</v>
      </c>
      <c r="C51" s="11">
        <v>1458.7559999999999</v>
      </c>
      <c r="D51" s="256">
        <v>1528.776288</v>
      </c>
    </row>
    <row r="52" spans="1:4" x14ac:dyDescent="0.25">
      <c r="A52" s="48" t="s">
        <v>33</v>
      </c>
      <c r="B52" s="19" t="s">
        <v>49</v>
      </c>
      <c r="C52" s="11" t="s">
        <v>50</v>
      </c>
      <c r="D52" s="350" t="s">
        <v>50</v>
      </c>
    </row>
    <row r="53" spans="1:4" x14ac:dyDescent="0.25">
      <c r="A53" s="48" t="s">
        <v>33</v>
      </c>
      <c r="B53" s="19" t="s">
        <v>51</v>
      </c>
      <c r="C53" s="11">
        <v>625.47800000000007</v>
      </c>
      <c r="D53" s="256">
        <v>655.50094400000012</v>
      </c>
    </row>
    <row r="54" spans="1:4" x14ac:dyDescent="0.25">
      <c r="A54" s="48" t="s">
        <v>33</v>
      </c>
      <c r="B54" s="19" t="s">
        <v>52</v>
      </c>
      <c r="C54" s="11">
        <v>1246.8</v>
      </c>
      <c r="D54" s="256">
        <v>1306.6464000000001</v>
      </c>
    </row>
    <row r="55" spans="1:4" x14ac:dyDescent="0.25">
      <c r="A55" s="48" t="s">
        <v>33</v>
      </c>
      <c r="B55" s="19" t="s">
        <v>53</v>
      </c>
      <c r="C55" s="11">
        <v>2493.6</v>
      </c>
      <c r="D55" s="256">
        <v>2613.2928000000002</v>
      </c>
    </row>
    <row r="56" spans="1:4" x14ac:dyDescent="0.25">
      <c r="A56" s="48" t="s">
        <v>33</v>
      </c>
      <c r="B56" s="19" t="s">
        <v>54</v>
      </c>
      <c r="C56" s="11" t="s">
        <v>50</v>
      </c>
      <c r="D56" s="350" t="s">
        <v>50</v>
      </c>
    </row>
    <row r="57" spans="1:4" x14ac:dyDescent="0.25">
      <c r="A57" s="48" t="s">
        <v>33</v>
      </c>
      <c r="B57" s="19" t="s">
        <v>55</v>
      </c>
      <c r="C57" s="11">
        <v>17046.873</v>
      </c>
      <c r="D57" s="256">
        <v>17865.122904</v>
      </c>
    </row>
    <row r="58" spans="1:4" x14ac:dyDescent="0.25">
      <c r="A58" s="48" t="s">
        <v>33</v>
      </c>
      <c r="B58" s="58" t="s">
        <v>56</v>
      </c>
      <c r="C58" s="11">
        <v>0</v>
      </c>
      <c r="D58" s="256">
        <v>0</v>
      </c>
    </row>
    <row r="59" spans="1:4" x14ac:dyDescent="0.25">
      <c r="A59" s="48" t="s">
        <v>33</v>
      </c>
      <c r="B59" s="60" t="s">
        <v>57</v>
      </c>
      <c r="C59" s="11">
        <v>0</v>
      </c>
      <c r="D59" s="256">
        <v>0</v>
      </c>
    </row>
    <row r="60" spans="1:4" x14ac:dyDescent="0.25">
      <c r="A60" s="48" t="s">
        <v>33</v>
      </c>
      <c r="B60" s="19" t="s">
        <v>58</v>
      </c>
      <c r="C60" s="258">
        <v>3678.06</v>
      </c>
      <c r="D60" s="256">
        <v>3854.6068800000003</v>
      </c>
    </row>
    <row r="61" spans="1:4" x14ac:dyDescent="0.25">
      <c r="A61" s="48" t="s">
        <v>33</v>
      </c>
      <c r="B61" s="19" t="s">
        <v>59</v>
      </c>
      <c r="C61" s="258">
        <v>8580.0619999999999</v>
      </c>
      <c r="D61" s="256">
        <v>8991.9049759999998</v>
      </c>
    </row>
    <row r="62" spans="1:4" x14ac:dyDescent="0.25">
      <c r="A62" s="48" t="s">
        <v>33</v>
      </c>
      <c r="B62" s="19" t="s">
        <v>60</v>
      </c>
      <c r="C62" s="258">
        <v>12468</v>
      </c>
      <c r="D62" s="256">
        <v>13066.464</v>
      </c>
    </row>
    <row r="63" spans="1:4" x14ac:dyDescent="0.25">
      <c r="A63" s="48" t="s">
        <v>33</v>
      </c>
      <c r="B63" s="60" t="s">
        <v>62</v>
      </c>
      <c r="C63" s="258">
        <v>0</v>
      </c>
      <c r="D63" s="256">
        <v>0</v>
      </c>
    </row>
    <row r="64" spans="1:4" x14ac:dyDescent="0.25">
      <c r="A64" s="48" t="s">
        <v>33</v>
      </c>
      <c r="B64" s="19" t="s">
        <v>58</v>
      </c>
      <c r="C64" s="258">
        <v>5257.3399999999992</v>
      </c>
      <c r="D64" s="256">
        <v>5509.6923199999992</v>
      </c>
    </row>
    <row r="65" spans="1:4" x14ac:dyDescent="0.25">
      <c r="A65" s="48" t="s">
        <v>33</v>
      </c>
      <c r="B65" s="19" t="s">
        <v>59</v>
      </c>
      <c r="C65" s="258">
        <v>11034.179999999998</v>
      </c>
      <c r="D65" s="256">
        <v>11563.820639999998</v>
      </c>
    </row>
    <row r="66" spans="1:4" x14ac:dyDescent="0.25">
      <c r="A66" s="48" t="s">
        <v>33</v>
      </c>
      <c r="B66" s="19" t="s">
        <v>60</v>
      </c>
      <c r="C66" s="258">
        <v>15585</v>
      </c>
      <c r="D66" s="256">
        <v>16333.08</v>
      </c>
    </row>
    <row r="67" spans="1:4" x14ac:dyDescent="0.25">
      <c r="A67" s="48" t="s">
        <v>33</v>
      </c>
      <c r="B67" s="60" t="s">
        <v>65</v>
      </c>
      <c r="C67" s="258">
        <v>0</v>
      </c>
      <c r="D67" s="256">
        <v>0</v>
      </c>
    </row>
    <row r="68" spans="1:4" x14ac:dyDescent="0.25">
      <c r="A68" s="48" t="s">
        <v>33</v>
      </c>
      <c r="B68" s="19" t="s">
        <v>58</v>
      </c>
      <c r="C68" s="258">
        <v>12468</v>
      </c>
      <c r="D68" s="256">
        <v>13066.464</v>
      </c>
    </row>
    <row r="69" spans="1:4" x14ac:dyDescent="0.25">
      <c r="A69" s="48" t="s">
        <v>33</v>
      </c>
      <c r="B69" s="19" t="s">
        <v>59</v>
      </c>
      <c r="C69" s="258">
        <v>15585</v>
      </c>
      <c r="D69" s="256">
        <v>16333.08</v>
      </c>
    </row>
    <row r="70" spans="1:4" x14ac:dyDescent="0.25">
      <c r="A70" s="48" t="s">
        <v>33</v>
      </c>
      <c r="B70" s="19" t="s">
        <v>60</v>
      </c>
      <c r="C70" s="258">
        <v>15585</v>
      </c>
      <c r="D70" s="256">
        <v>16333.08</v>
      </c>
    </row>
    <row r="71" spans="1:4" x14ac:dyDescent="0.25">
      <c r="A71" s="48" t="s">
        <v>33</v>
      </c>
      <c r="B71" s="58" t="s">
        <v>67</v>
      </c>
      <c r="C71" s="258"/>
      <c r="D71" s="256"/>
    </row>
    <row r="72" spans="1:4" x14ac:dyDescent="0.25">
      <c r="A72" s="48" t="s">
        <v>33</v>
      </c>
      <c r="B72" s="19" t="s">
        <v>69</v>
      </c>
      <c r="C72" s="258">
        <v>540.28</v>
      </c>
      <c r="D72" s="256">
        <v>566.21343999999999</v>
      </c>
    </row>
    <row r="73" spans="1:4" x14ac:dyDescent="0.25">
      <c r="A73" s="48" t="s">
        <v>33</v>
      </c>
      <c r="B73" s="19" t="s">
        <v>70</v>
      </c>
      <c r="C73" s="258">
        <v>740.80700000000002</v>
      </c>
      <c r="D73" s="256">
        <v>776.36573600000008</v>
      </c>
    </row>
    <row r="74" spans="1:4" x14ac:dyDescent="0.25">
      <c r="A74" s="48" t="s">
        <v>33</v>
      </c>
      <c r="B74" s="19" t="s">
        <v>71</v>
      </c>
      <c r="C74" s="258">
        <v>540.28</v>
      </c>
      <c r="D74" s="256">
        <v>566.21343999999999</v>
      </c>
    </row>
    <row r="75" spans="1:4" x14ac:dyDescent="0.25">
      <c r="A75" s="48" t="s">
        <v>33</v>
      </c>
      <c r="B75" s="58" t="s">
        <v>72</v>
      </c>
      <c r="C75" s="11"/>
      <c r="D75" s="256"/>
    </row>
    <row r="76" spans="1:4" x14ac:dyDescent="0.25">
      <c r="A76" s="48" t="s">
        <v>33</v>
      </c>
      <c r="B76" s="19" t="s">
        <v>73</v>
      </c>
      <c r="C76" s="343" t="s">
        <v>74</v>
      </c>
      <c r="D76" s="344" t="s">
        <v>74</v>
      </c>
    </row>
    <row r="77" spans="1:4" x14ac:dyDescent="0.25">
      <c r="A77" s="48" t="s">
        <v>33</v>
      </c>
      <c r="B77" s="19" t="s">
        <v>75</v>
      </c>
      <c r="C77" s="343" t="s">
        <v>74</v>
      </c>
      <c r="D77" s="344" t="s">
        <v>74</v>
      </c>
    </row>
    <row r="78" spans="1:4" x14ac:dyDescent="0.25">
      <c r="A78" s="48" t="s">
        <v>33</v>
      </c>
      <c r="B78" s="19" t="s">
        <v>76</v>
      </c>
      <c r="C78" s="343" t="s">
        <v>74</v>
      </c>
      <c r="D78" s="344" t="s">
        <v>74</v>
      </c>
    </row>
    <row r="79" spans="1:4" x14ac:dyDescent="0.25">
      <c r="A79" s="48" t="s">
        <v>33</v>
      </c>
      <c r="B79" s="19" t="s">
        <v>77</v>
      </c>
      <c r="C79" s="343" t="s">
        <v>74</v>
      </c>
      <c r="D79" s="344" t="s">
        <v>74</v>
      </c>
    </row>
    <row r="80" spans="1:4" x14ac:dyDescent="0.25">
      <c r="A80" s="48" t="s">
        <v>33</v>
      </c>
      <c r="B80" s="19" t="s">
        <v>717</v>
      </c>
      <c r="C80" s="343" t="s">
        <v>74</v>
      </c>
      <c r="D80" s="344" t="s">
        <v>74</v>
      </c>
    </row>
    <row r="81" spans="1:4" x14ac:dyDescent="0.25">
      <c r="A81" s="48" t="s">
        <v>33</v>
      </c>
      <c r="B81" s="19" t="s">
        <v>80</v>
      </c>
      <c r="C81" s="11">
        <v>494.56399999999996</v>
      </c>
      <c r="D81" s="256">
        <v>518.30307199999993</v>
      </c>
    </row>
    <row r="82" spans="1:4" x14ac:dyDescent="0.25">
      <c r="A82" s="48" t="s">
        <v>33</v>
      </c>
      <c r="B82" s="19" t="s">
        <v>81</v>
      </c>
      <c r="C82" s="345" t="s">
        <v>74</v>
      </c>
      <c r="D82" s="346" t="s">
        <v>74</v>
      </c>
    </row>
    <row r="83" spans="1:4" x14ac:dyDescent="0.25">
      <c r="A83" s="48" t="s">
        <v>33</v>
      </c>
      <c r="B83" s="61" t="s">
        <v>82</v>
      </c>
      <c r="C83" s="11">
        <v>4941.4839999999986</v>
      </c>
      <c r="D83" s="256">
        <v>5178.6752319999987</v>
      </c>
    </row>
    <row r="84" spans="1:4" x14ac:dyDescent="0.25">
      <c r="A84" s="48" t="s">
        <v>33</v>
      </c>
      <c r="B84" s="61" t="s">
        <v>83</v>
      </c>
      <c r="C84" s="11">
        <v>18529.525999999998</v>
      </c>
      <c r="D84" s="256">
        <v>19418.943248</v>
      </c>
    </row>
    <row r="85" spans="1:4" x14ac:dyDescent="0.25">
      <c r="A85" s="48" t="s">
        <v>33</v>
      </c>
      <c r="B85" s="19" t="s">
        <v>84</v>
      </c>
      <c r="C85" s="343" t="s">
        <v>74</v>
      </c>
      <c r="D85" s="344" t="s">
        <v>74</v>
      </c>
    </row>
    <row r="86" spans="1:4" x14ac:dyDescent="0.25">
      <c r="A86" s="48" t="s">
        <v>33</v>
      </c>
      <c r="B86" s="19" t="s">
        <v>85</v>
      </c>
      <c r="C86" s="343" t="s">
        <v>74</v>
      </c>
      <c r="D86" s="344" t="s">
        <v>74</v>
      </c>
    </row>
    <row r="87" spans="1:4" x14ac:dyDescent="0.25">
      <c r="A87" s="48" t="s">
        <v>33</v>
      </c>
      <c r="B87" s="19" t="s">
        <v>86</v>
      </c>
      <c r="C87" s="343" t="s">
        <v>74</v>
      </c>
      <c r="D87" s="344" t="s">
        <v>74</v>
      </c>
    </row>
    <row r="88" spans="1:4" x14ac:dyDescent="0.25">
      <c r="A88" s="48" t="s">
        <v>33</v>
      </c>
      <c r="B88" s="19" t="s">
        <v>87</v>
      </c>
      <c r="C88" s="343" t="s">
        <v>74</v>
      </c>
      <c r="D88" s="344" t="s">
        <v>74</v>
      </c>
    </row>
    <row r="89" spans="1:4" x14ac:dyDescent="0.25">
      <c r="A89" s="48" t="s">
        <v>33</v>
      </c>
      <c r="B89" s="19" t="s">
        <v>88</v>
      </c>
      <c r="C89" s="343" t="s">
        <v>74</v>
      </c>
      <c r="D89" s="344" t="s">
        <v>74</v>
      </c>
    </row>
    <row r="90" spans="1:4" ht="85.5" x14ac:dyDescent="0.25">
      <c r="A90" s="24"/>
      <c r="B90" s="366" t="s">
        <v>89</v>
      </c>
      <c r="C90" s="26"/>
      <c r="D90" s="336">
        <v>0</v>
      </c>
    </row>
    <row r="91" spans="1:4" x14ac:dyDescent="0.25">
      <c r="D91" s="211"/>
    </row>
    <row r="92" spans="1:4" x14ac:dyDescent="0.25">
      <c r="D92" s="211"/>
    </row>
    <row r="93" spans="1:4" s="179" customFormat="1" x14ac:dyDescent="0.25">
      <c r="B93" s="259" t="s">
        <v>90</v>
      </c>
      <c r="D93" s="261"/>
    </row>
    <row r="94" spans="1:4" x14ac:dyDescent="0.25">
      <c r="A94" s="257" t="s">
        <v>5</v>
      </c>
      <c r="B94" s="257" t="s">
        <v>4</v>
      </c>
      <c r="C94" s="257" t="s">
        <v>724</v>
      </c>
      <c r="D94" s="257" t="s">
        <v>725</v>
      </c>
    </row>
    <row r="95" spans="1:4" x14ac:dyDescent="0.25">
      <c r="A95" s="10" t="s">
        <v>90</v>
      </c>
      <c r="B95" s="65" t="s">
        <v>837</v>
      </c>
      <c r="C95" s="24">
        <v>1.12926587835E-2</v>
      </c>
      <c r="D95" s="24">
        <v>1.1834706405108E-2</v>
      </c>
    </row>
    <row r="96" spans="1:4" x14ac:dyDescent="0.25">
      <c r="A96" s="10" t="s">
        <v>90</v>
      </c>
      <c r="B96" s="65" t="s">
        <v>812</v>
      </c>
      <c r="C96" s="24">
        <v>2.14698653495E-2</v>
      </c>
      <c r="D96" s="24">
        <v>2.2500418886276002E-2</v>
      </c>
    </row>
    <row r="97" spans="1:4" x14ac:dyDescent="0.25">
      <c r="A97" s="10" t="s">
        <v>90</v>
      </c>
      <c r="B97" s="65" t="s">
        <v>813</v>
      </c>
      <c r="C97" s="24">
        <v>1.3234361724499998E-2</v>
      </c>
      <c r="D97" s="24">
        <v>1.3869611087275999E-2</v>
      </c>
    </row>
    <row r="98" spans="1:4" x14ac:dyDescent="0.25">
      <c r="A98" s="10" t="s">
        <v>90</v>
      </c>
      <c r="B98" s="65" t="s">
        <v>94</v>
      </c>
      <c r="C98" s="24">
        <v>1.3234361724499998E-2</v>
      </c>
      <c r="D98" s="24">
        <v>1.3869611087275999E-2</v>
      </c>
    </row>
    <row r="99" spans="1:4" x14ac:dyDescent="0.25">
      <c r="A99" s="10" t="s">
        <v>90</v>
      </c>
      <c r="B99" s="65" t="s">
        <v>814</v>
      </c>
      <c r="C99" s="24">
        <v>2.823167683E-3</v>
      </c>
      <c r="D99" s="24">
        <v>2.9586797317840002E-3</v>
      </c>
    </row>
    <row r="100" spans="1:4" x14ac:dyDescent="0.25">
      <c r="A100" s="10" t="s">
        <v>90</v>
      </c>
      <c r="B100" s="65" t="s">
        <v>95</v>
      </c>
      <c r="C100" s="24">
        <v>0</v>
      </c>
      <c r="D100" s="24">
        <v>0</v>
      </c>
    </row>
    <row r="101" spans="1:4" x14ac:dyDescent="0.25">
      <c r="A101" s="10" t="s">
        <v>90</v>
      </c>
      <c r="B101" s="70" t="s">
        <v>815</v>
      </c>
      <c r="C101" s="24">
        <v>0</v>
      </c>
      <c r="D101" s="24">
        <v>0</v>
      </c>
    </row>
    <row r="102" spans="1:4" x14ac:dyDescent="0.25">
      <c r="A102" s="10" t="s">
        <v>90</v>
      </c>
      <c r="B102" s="65" t="s">
        <v>816</v>
      </c>
      <c r="C102" s="24">
        <v>1.6103710359999998E-3</v>
      </c>
      <c r="D102" s="24">
        <v>1.6876688457279998E-3</v>
      </c>
    </row>
    <row r="103" spans="1:4" x14ac:dyDescent="0.25">
      <c r="A103" s="10" t="s">
        <v>90</v>
      </c>
      <c r="B103" s="65" t="s">
        <v>817</v>
      </c>
      <c r="C103" s="24">
        <v>1.6103710359999998E-3</v>
      </c>
      <c r="D103" s="24">
        <v>1.6876688457279998E-3</v>
      </c>
    </row>
    <row r="104" spans="1:4" x14ac:dyDescent="0.25">
      <c r="A104" s="10" t="s">
        <v>90</v>
      </c>
      <c r="B104" s="65" t="s">
        <v>818</v>
      </c>
      <c r="C104" s="24">
        <v>1.6103710359999998E-3</v>
      </c>
      <c r="D104" s="24">
        <v>1.6876688457279998E-3</v>
      </c>
    </row>
    <row r="105" spans="1:4" x14ac:dyDescent="0.25">
      <c r="A105" s="10" t="s">
        <v>90</v>
      </c>
      <c r="B105" s="71" t="s">
        <v>819</v>
      </c>
      <c r="C105" s="24">
        <v>6.1270235209999989E-3</v>
      </c>
      <c r="D105" s="24">
        <v>6.4211206500079995E-3</v>
      </c>
    </row>
    <row r="106" spans="1:4" x14ac:dyDescent="0.25">
      <c r="A106" s="10" t="s">
        <v>90</v>
      </c>
      <c r="B106" s="65" t="s">
        <v>820</v>
      </c>
      <c r="C106" s="24">
        <v>2.527370617E-2</v>
      </c>
      <c r="D106" s="24">
        <v>2.648684406616E-2</v>
      </c>
    </row>
    <row r="107" spans="1:4" x14ac:dyDescent="0.25">
      <c r="A107" s="10" t="s">
        <v>90</v>
      </c>
      <c r="B107" s="65" t="s">
        <v>821</v>
      </c>
      <c r="C107" s="24">
        <v>0</v>
      </c>
      <c r="D107" s="24">
        <v>0</v>
      </c>
    </row>
    <row r="108" spans="1:4" x14ac:dyDescent="0.25">
      <c r="A108" s="10" t="s">
        <v>90</v>
      </c>
      <c r="B108" s="65" t="s">
        <v>96</v>
      </c>
      <c r="C108" s="24">
        <v>2.527370617E-2</v>
      </c>
      <c r="D108" s="24">
        <v>2.648684406616E-2</v>
      </c>
    </row>
    <row r="109" spans="1:4" x14ac:dyDescent="0.25">
      <c r="A109" s="10" t="s">
        <v>90</v>
      </c>
      <c r="B109" s="65" t="s">
        <v>822</v>
      </c>
      <c r="C109" s="24">
        <v>2.527370617E-2</v>
      </c>
      <c r="D109" s="24">
        <v>2.648684406616E-2</v>
      </c>
    </row>
    <row r="110" spans="1:4" x14ac:dyDescent="0.25">
      <c r="A110" s="10" t="s">
        <v>90</v>
      </c>
      <c r="B110" s="65" t="s">
        <v>823</v>
      </c>
      <c r="C110" s="24">
        <v>2.527370617E-2</v>
      </c>
      <c r="D110" s="24">
        <v>2.648684406616E-2</v>
      </c>
    </row>
    <row r="111" spans="1:4" x14ac:dyDescent="0.25">
      <c r="A111" s="10" t="s">
        <v>90</v>
      </c>
      <c r="B111" s="65" t="s">
        <v>824</v>
      </c>
      <c r="C111" s="24">
        <v>2.527370617E-2</v>
      </c>
      <c r="D111" s="24">
        <v>2.648684406616E-2</v>
      </c>
    </row>
    <row r="112" spans="1:4" x14ac:dyDescent="0.25">
      <c r="A112" s="10" t="s">
        <v>90</v>
      </c>
      <c r="B112" s="65" t="s">
        <v>97</v>
      </c>
      <c r="C112" s="24">
        <v>0</v>
      </c>
      <c r="D112" s="24">
        <v>0</v>
      </c>
    </row>
    <row r="113" spans="1:4" x14ac:dyDescent="0.25">
      <c r="A113" s="10" t="s">
        <v>90</v>
      </c>
      <c r="B113" s="65" t="s">
        <v>98</v>
      </c>
      <c r="C113" s="24">
        <v>0</v>
      </c>
      <c r="D113" s="24">
        <v>0</v>
      </c>
    </row>
    <row r="114" spans="1:4" x14ac:dyDescent="0.25">
      <c r="A114" s="10" t="s">
        <v>90</v>
      </c>
      <c r="B114" s="65" t="s">
        <v>99</v>
      </c>
      <c r="C114" s="24">
        <v>2.8628068317499998E-2</v>
      </c>
      <c r="D114" s="24">
        <v>3.000221559674E-2</v>
      </c>
    </row>
    <row r="115" spans="1:4" x14ac:dyDescent="0.25">
      <c r="A115" s="10" t="s">
        <v>90</v>
      </c>
      <c r="B115" s="65" t="s">
        <v>100</v>
      </c>
      <c r="C115" s="24">
        <v>0</v>
      </c>
      <c r="D115" s="24">
        <v>0</v>
      </c>
    </row>
    <row r="116" spans="1:4" x14ac:dyDescent="0.25">
      <c r="A116" s="10" t="s">
        <v>90</v>
      </c>
      <c r="B116" s="65" t="s">
        <v>101</v>
      </c>
      <c r="C116" s="24">
        <v>0</v>
      </c>
      <c r="D116" s="24">
        <v>0</v>
      </c>
    </row>
    <row r="117" spans="1:4" x14ac:dyDescent="0.25">
      <c r="A117" s="10" t="s">
        <v>90</v>
      </c>
      <c r="B117" s="74" t="s">
        <v>102</v>
      </c>
      <c r="C117" s="24">
        <v>3.4330310714999999E-3</v>
      </c>
      <c r="D117" s="24">
        <v>3.5978165629320003E-3</v>
      </c>
    </row>
    <row r="118" spans="1:4" x14ac:dyDescent="0.25">
      <c r="A118" s="10" t="s">
        <v>90</v>
      </c>
      <c r="B118" s="76" t="s">
        <v>103</v>
      </c>
      <c r="C118" s="24">
        <v>1.3730451496000001E-2</v>
      </c>
      <c r="D118" s="24">
        <v>1.4389513167808001E-2</v>
      </c>
    </row>
    <row r="119" spans="1:4" x14ac:dyDescent="0.25">
      <c r="A119" s="10" t="s">
        <v>90</v>
      </c>
      <c r="B119" s="76" t="s">
        <v>104</v>
      </c>
      <c r="C119" s="24">
        <v>1.3730451496000001E-2</v>
      </c>
      <c r="D119" s="24">
        <v>1.4389513167808001E-2</v>
      </c>
    </row>
    <row r="120" spans="1:4" x14ac:dyDescent="0.25">
      <c r="A120" s="10" t="s">
        <v>90</v>
      </c>
      <c r="B120" s="76" t="s">
        <v>105</v>
      </c>
      <c r="C120" s="24">
        <v>1.3730451496000001E-2</v>
      </c>
      <c r="D120" s="24">
        <v>1.4389513167808001E-2</v>
      </c>
    </row>
    <row r="121" spans="1:4" x14ac:dyDescent="0.25">
      <c r="A121" s="10" t="s">
        <v>90</v>
      </c>
      <c r="B121" s="76" t="s">
        <v>106</v>
      </c>
      <c r="C121" s="24">
        <v>1.3730451496000001E-2</v>
      </c>
      <c r="D121" s="24">
        <v>1.4389513167808001E-2</v>
      </c>
    </row>
    <row r="122" spans="1:4" x14ac:dyDescent="0.25">
      <c r="A122" s="10" t="s">
        <v>90</v>
      </c>
      <c r="B122" s="76" t="s">
        <v>105</v>
      </c>
      <c r="C122" s="24">
        <v>1.3730451496000001E-2</v>
      </c>
      <c r="D122" s="24">
        <v>1.4389513167808001E-2</v>
      </c>
    </row>
    <row r="123" spans="1:4" ht="58.5" thickBot="1" x14ac:dyDescent="0.3">
      <c r="A123" s="10" t="s">
        <v>90</v>
      </c>
      <c r="B123" s="243" t="s">
        <v>607</v>
      </c>
      <c r="C123" s="24"/>
      <c r="D123" s="255">
        <v>0</v>
      </c>
    </row>
    <row r="124" spans="1:4" ht="28.5" x14ac:dyDescent="0.25">
      <c r="A124" s="10" t="s">
        <v>90</v>
      </c>
      <c r="B124" s="347" t="s">
        <v>703</v>
      </c>
      <c r="C124" s="24"/>
      <c r="D124" s="255">
        <v>0</v>
      </c>
    </row>
    <row r="125" spans="1:4" x14ac:dyDescent="0.25">
      <c r="A125" s="10" t="s">
        <v>90</v>
      </c>
      <c r="B125" s="244" t="s">
        <v>719</v>
      </c>
      <c r="C125" s="24"/>
      <c r="D125" s="255">
        <v>0</v>
      </c>
    </row>
    <row r="126" spans="1:4" ht="28.5" x14ac:dyDescent="0.25">
      <c r="A126" s="10" t="s">
        <v>90</v>
      </c>
      <c r="B126" s="245" t="s">
        <v>720</v>
      </c>
      <c r="C126" s="24"/>
      <c r="D126" s="255">
        <v>0</v>
      </c>
    </row>
    <row r="127" spans="1:4" x14ac:dyDescent="0.25">
      <c r="D127" s="211">
        <v>0</v>
      </c>
    </row>
    <row r="128" spans="1:4" x14ac:dyDescent="0.25">
      <c r="D128" s="211">
        <v>0</v>
      </c>
    </row>
    <row r="129" spans="1:4" x14ac:dyDescent="0.25">
      <c r="B129" s="247" t="s">
        <v>109</v>
      </c>
      <c r="D129" s="211">
        <v>0</v>
      </c>
    </row>
    <row r="130" spans="1:4" x14ac:dyDescent="0.25">
      <c r="A130" s="242" t="s">
        <v>5</v>
      </c>
      <c r="B130" s="242" t="s">
        <v>4</v>
      </c>
      <c r="C130" s="257" t="s">
        <v>724</v>
      </c>
      <c r="D130" s="257" t="s">
        <v>725</v>
      </c>
    </row>
    <row r="131" spans="1:4" x14ac:dyDescent="0.25">
      <c r="A131" s="24" t="s">
        <v>108</v>
      </c>
      <c r="B131" s="85" t="s">
        <v>112</v>
      </c>
      <c r="C131" s="24"/>
      <c r="D131" s="24"/>
    </row>
    <row r="132" spans="1:4" x14ac:dyDescent="0.25">
      <c r="A132" s="24" t="s">
        <v>108</v>
      </c>
      <c r="B132" s="24" t="s">
        <v>731</v>
      </c>
      <c r="C132" s="255">
        <v>642.05310867017511</v>
      </c>
      <c r="D132" s="255">
        <v>672.85</v>
      </c>
    </row>
    <row r="133" spans="1:4" x14ac:dyDescent="0.25">
      <c r="A133" s="24" t="s">
        <v>108</v>
      </c>
      <c r="B133" s="24" t="s">
        <v>114</v>
      </c>
      <c r="C133" s="255">
        <v>428.19683599999996</v>
      </c>
      <c r="D133" s="255">
        <v>672.85</v>
      </c>
    </row>
    <row r="134" spans="1:4" x14ac:dyDescent="0.25">
      <c r="A134" s="24" t="s">
        <v>108</v>
      </c>
      <c r="B134" s="24" t="s">
        <v>115</v>
      </c>
      <c r="C134" s="255">
        <v>428.19683599999996</v>
      </c>
      <c r="D134" s="375" t="s">
        <v>729</v>
      </c>
    </row>
    <row r="135" spans="1:4" x14ac:dyDescent="0.25">
      <c r="A135" s="24" t="s">
        <v>108</v>
      </c>
      <c r="B135" s="24" t="s">
        <v>732</v>
      </c>
      <c r="C135" s="255">
        <v>587.95555399999989</v>
      </c>
      <c r="D135" s="375" t="s">
        <v>729</v>
      </c>
    </row>
    <row r="136" spans="1:4" x14ac:dyDescent="0.25">
      <c r="A136" s="24" t="s">
        <v>108</v>
      </c>
      <c r="B136" s="24" t="s">
        <v>117</v>
      </c>
      <c r="C136" s="255">
        <v>428.19683599999996</v>
      </c>
      <c r="D136" s="375" t="s">
        <v>729</v>
      </c>
    </row>
    <row r="137" spans="1:4" x14ac:dyDescent="0.25">
      <c r="A137" s="24" t="s">
        <v>108</v>
      </c>
      <c r="B137" s="24" t="s">
        <v>730</v>
      </c>
      <c r="C137" s="255">
        <v>642.29525400000011</v>
      </c>
      <c r="D137" s="255">
        <v>672.85</v>
      </c>
    </row>
    <row r="138" spans="1:4" x14ac:dyDescent="0.25">
      <c r="A138" s="24" t="s">
        <v>108</v>
      </c>
      <c r="B138" s="24" t="s">
        <v>119</v>
      </c>
      <c r="C138" s="255">
        <v>428.19683599999996</v>
      </c>
      <c r="D138" s="255">
        <v>672.85</v>
      </c>
    </row>
    <row r="139" spans="1:4" x14ac:dyDescent="0.25">
      <c r="A139" s="24" t="s">
        <v>108</v>
      </c>
      <c r="B139" s="24" t="s">
        <v>120</v>
      </c>
      <c r="C139" s="255">
        <v>1474.0690379221053</v>
      </c>
      <c r="D139" s="255">
        <v>1544.8</v>
      </c>
    </row>
    <row r="140" spans="1:4" x14ac:dyDescent="0.25">
      <c r="A140" s="24" t="s">
        <v>108</v>
      </c>
      <c r="B140" s="24" t="s">
        <v>121</v>
      </c>
      <c r="C140" s="255">
        <v>2086.6444799999999</v>
      </c>
      <c r="D140" s="255">
        <v>2186.8000000000002</v>
      </c>
    </row>
    <row r="141" spans="1:4" x14ac:dyDescent="0.25">
      <c r="A141" s="24"/>
      <c r="B141" s="24"/>
      <c r="C141" s="255">
        <v>0</v>
      </c>
      <c r="D141" s="255"/>
    </row>
    <row r="142" spans="1:4" x14ac:dyDescent="0.25">
      <c r="A142" s="24" t="s">
        <v>108</v>
      </c>
      <c r="B142" s="85" t="s">
        <v>122</v>
      </c>
      <c r="C142" s="255">
        <v>0</v>
      </c>
      <c r="D142" s="255"/>
    </row>
    <row r="143" spans="1:4" x14ac:dyDescent="0.25">
      <c r="A143" s="24" t="s">
        <v>108</v>
      </c>
      <c r="B143" s="265" t="s">
        <v>733</v>
      </c>
      <c r="C143" s="255">
        <v>0</v>
      </c>
      <c r="D143" s="255">
        <v>336.4</v>
      </c>
    </row>
    <row r="144" spans="1:4" x14ac:dyDescent="0.25">
      <c r="A144" s="24" t="s">
        <v>108</v>
      </c>
      <c r="B144" s="24" t="s">
        <v>124</v>
      </c>
      <c r="C144" s="255">
        <v>727.48331569157904</v>
      </c>
      <c r="D144" s="255">
        <v>762.4</v>
      </c>
    </row>
    <row r="145" spans="1:4" x14ac:dyDescent="0.25">
      <c r="A145" s="24" t="s">
        <v>108</v>
      </c>
      <c r="B145" s="24" t="s">
        <v>125</v>
      </c>
      <c r="C145" s="255">
        <v>727.48331569157904</v>
      </c>
      <c r="D145" s="255">
        <v>762.4</v>
      </c>
    </row>
    <row r="146" spans="1:4" x14ac:dyDescent="0.25">
      <c r="A146" s="24" t="s">
        <v>108</v>
      </c>
      <c r="B146" s="24" t="s">
        <v>126</v>
      </c>
      <c r="C146" s="255">
        <v>2210.5389960000002</v>
      </c>
      <c r="D146" s="255">
        <v>2316.6</v>
      </c>
    </row>
    <row r="147" spans="1:4" x14ac:dyDescent="0.25">
      <c r="A147" s="24"/>
      <c r="B147" s="24"/>
      <c r="C147" s="255">
        <v>0</v>
      </c>
      <c r="D147" s="255"/>
    </row>
    <row r="148" spans="1:4" x14ac:dyDescent="0.25">
      <c r="A148" s="24" t="s">
        <v>108</v>
      </c>
      <c r="B148" s="85" t="s">
        <v>127</v>
      </c>
      <c r="C148" s="255">
        <v>642.05310867017511</v>
      </c>
      <c r="D148" s="255">
        <v>672.85</v>
      </c>
    </row>
    <row r="149" spans="1:4" x14ac:dyDescent="0.25">
      <c r="A149" s="24" t="s">
        <v>108</v>
      </c>
      <c r="B149" s="24" t="s">
        <v>123</v>
      </c>
      <c r="C149" s="255">
        <v>727.48331569157904</v>
      </c>
      <c r="D149" s="255">
        <v>762.4</v>
      </c>
    </row>
    <row r="150" spans="1:4" x14ac:dyDescent="0.25">
      <c r="A150" s="24" t="s">
        <v>108</v>
      </c>
      <c r="B150" s="24" t="s">
        <v>124</v>
      </c>
      <c r="C150" s="255">
        <v>588.46024588035073</v>
      </c>
      <c r="D150" s="255">
        <v>616.70000000000005</v>
      </c>
    </row>
    <row r="151" spans="1:4" x14ac:dyDescent="0.25">
      <c r="A151" s="24" t="s">
        <v>108</v>
      </c>
      <c r="B151" s="24" t="s">
        <v>125</v>
      </c>
      <c r="C151" s="255">
        <v>727.48331569157904</v>
      </c>
      <c r="D151" s="255">
        <v>762.4</v>
      </c>
    </row>
    <row r="152" spans="1:4" x14ac:dyDescent="0.25">
      <c r="A152" s="24" t="s">
        <v>108</v>
      </c>
      <c r="B152" s="24" t="s">
        <v>126</v>
      </c>
      <c r="C152" s="255">
        <v>2210.9709012821927</v>
      </c>
      <c r="D152" s="255">
        <v>2317.1</v>
      </c>
    </row>
    <row r="153" spans="1:4" x14ac:dyDescent="0.25">
      <c r="A153" s="24" t="s">
        <v>108</v>
      </c>
      <c r="B153" s="266" t="s">
        <v>734</v>
      </c>
      <c r="C153" s="255">
        <v>0</v>
      </c>
      <c r="D153" s="255">
        <v>279.2</v>
      </c>
    </row>
    <row r="154" spans="1:4" x14ac:dyDescent="0.25">
      <c r="A154" s="24" t="s">
        <v>108</v>
      </c>
      <c r="B154" s="85" t="s">
        <v>128</v>
      </c>
      <c r="C154" s="255">
        <v>588.46024588035073</v>
      </c>
      <c r="D154" s="255">
        <v>616.70000000000005</v>
      </c>
    </row>
    <row r="155" spans="1:4" x14ac:dyDescent="0.25">
      <c r="A155" s="24" t="s">
        <v>108</v>
      </c>
      <c r="B155" s="24" t="s">
        <v>129</v>
      </c>
      <c r="C155" s="255">
        <v>1069.8674217820176</v>
      </c>
      <c r="D155" s="255">
        <v>1121.2</v>
      </c>
    </row>
    <row r="156" spans="1:4" x14ac:dyDescent="0.25">
      <c r="A156" s="24" t="s">
        <v>108</v>
      </c>
      <c r="B156" s="24" t="s">
        <v>130</v>
      </c>
      <c r="C156" s="255">
        <v>321.02655433508772</v>
      </c>
      <c r="D156" s="255">
        <v>336.4</v>
      </c>
    </row>
    <row r="157" spans="1:4" x14ac:dyDescent="0.25">
      <c r="A157" s="24" t="s">
        <v>108</v>
      </c>
      <c r="B157" s="24" t="s">
        <v>131</v>
      </c>
      <c r="C157" s="255">
        <v>0</v>
      </c>
      <c r="D157" s="255"/>
    </row>
    <row r="158" spans="1:4" x14ac:dyDescent="0.25">
      <c r="A158" s="24"/>
      <c r="B158" s="24"/>
      <c r="C158" s="255">
        <v>0</v>
      </c>
      <c r="D158" s="255"/>
    </row>
    <row r="159" spans="1:4" x14ac:dyDescent="0.25">
      <c r="A159" s="24" t="s">
        <v>108</v>
      </c>
      <c r="B159" s="86" t="s">
        <v>825</v>
      </c>
      <c r="C159" s="255">
        <v>371.68354799999992</v>
      </c>
      <c r="D159" s="255">
        <v>389.5</v>
      </c>
    </row>
    <row r="160" spans="1:4" x14ac:dyDescent="0.25">
      <c r="A160" s="24" t="s">
        <v>108</v>
      </c>
      <c r="B160" s="87" t="s">
        <v>133</v>
      </c>
      <c r="C160" s="255">
        <v>273.87208799999996</v>
      </c>
      <c r="D160" s="255">
        <v>287</v>
      </c>
    </row>
    <row r="161" spans="1:4" x14ac:dyDescent="0.25">
      <c r="A161" s="24" t="s">
        <v>108</v>
      </c>
      <c r="B161" s="87" t="s">
        <v>134</v>
      </c>
      <c r="C161" s="255">
        <v>0</v>
      </c>
      <c r="D161" s="255"/>
    </row>
    <row r="162" spans="1:4" x14ac:dyDescent="0.25">
      <c r="C162" s="211">
        <v>0</v>
      </c>
      <c r="D162" s="211">
        <v>0</v>
      </c>
    </row>
    <row r="163" spans="1:4" x14ac:dyDescent="0.25">
      <c r="C163" s="211">
        <v>0</v>
      </c>
      <c r="D163" s="211">
        <v>0</v>
      </c>
    </row>
    <row r="164" spans="1:4" x14ac:dyDescent="0.25">
      <c r="B164" s="248" t="s">
        <v>135</v>
      </c>
      <c r="C164" s="211">
        <v>0</v>
      </c>
      <c r="D164" s="211">
        <v>0</v>
      </c>
    </row>
    <row r="165" spans="1:4" x14ac:dyDescent="0.25">
      <c r="A165" s="242" t="s">
        <v>5</v>
      </c>
      <c r="B165" s="242" t="s">
        <v>4</v>
      </c>
      <c r="C165" s="257" t="s">
        <v>724</v>
      </c>
      <c r="D165" s="257" t="s">
        <v>725</v>
      </c>
    </row>
    <row r="166" spans="1:4" x14ac:dyDescent="0.25">
      <c r="A166" s="129" t="s">
        <v>135</v>
      </c>
      <c r="B166" s="60" t="s">
        <v>136</v>
      </c>
      <c r="C166" s="255">
        <v>0</v>
      </c>
      <c r="D166" s="255">
        <v>0</v>
      </c>
    </row>
    <row r="167" spans="1:4" x14ac:dyDescent="0.25">
      <c r="A167" s="129" t="s">
        <v>135</v>
      </c>
      <c r="B167" s="89" t="s">
        <v>137</v>
      </c>
      <c r="C167" s="255">
        <v>169.93705956140352</v>
      </c>
      <c r="D167" s="255">
        <v>178.05</v>
      </c>
    </row>
    <row r="168" spans="1:4" x14ac:dyDescent="0.25">
      <c r="A168" s="129" t="s">
        <v>135</v>
      </c>
      <c r="B168" s="89" t="s">
        <v>138</v>
      </c>
      <c r="C168" s="255">
        <v>68.051429561403523</v>
      </c>
      <c r="D168" s="255">
        <v>71.3</v>
      </c>
    </row>
    <row r="169" spans="1:4" x14ac:dyDescent="0.25">
      <c r="A169" s="129" t="s">
        <v>135</v>
      </c>
      <c r="B169" s="89" t="s">
        <v>139</v>
      </c>
      <c r="C169" s="255">
        <v>2795.9580000000001</v>
      </c>
      <c r="D169" s="255">
        <v>2930.15</v>
      </c>
    </row>
    <row r="170" spans="1:4" x14ac:dyDescent="0.25">
      <c r="A170" s="129" t="s">
        <v>135</v>
      </c>
      <c r="B170" s="89" t="s">
        <v>140</v>
      </c>
      <c r="C170" s="255">
        <v>4473.7420000000002</v>
      </c>
      <c r="D170" s="255">
        <v>4688.45</v>
      </c>
    </row>
    <row r="171" spans="1:4" x14ac:dyDescent="0.25">
      <c r="A171" s="129" t="s">
        <v>135</v>
      </c>
      <c r="B171" s="89" t="s">
        <v>141</v>
      </c>
      <c r="C171" s="255">
        <v>8947.4840000000004</v>
      </c>
      <c r="D171" s="255">
        <v>9376.9500000000007</v>
      </c>
    </row>
    <row r="172" spans="1:4" x14ac:dyDescent="0.25">
      <c r="A172" s="129" t="s">
        <v>135</v>
      </c>
      <c r="B172" s="53" t="s">
        <v>142</v>
      </c>
      <c r="C172" s="255">
        <v>510</v>
      </c>
      <c r="D172" s="255">
        <v>534.45000000000005</v>
      </c>
    </row>
    <row r="173" spans="1:4" x14ac:dyDescent="0.25">
      <c r="A173" s="129" t="s">
        <v>135</v>
      </c>
      <c r="B173" s="19" t="s">
        <v>143</v>
      </c>
      <c r="C173" s="255">
        <v>713.8</v>
      </c>
      <c r="D173" s="255">
        <v>748.05</v>
      </c>
    </row>
    <row r="174" spans="1:4" x14ac:dyDescent="0.25">
      <c r="A174" s="129" t="s">
        <v>135</v>
      </c>
      <c r="B174" s="19" t="s">
        <v>144</v>
      </c>
      <c r="C174" s="255">
        <v>1020</v>
      </c>
      <c r="D174" s="255">
        <v>1068.95</v>
      </c>
    </row>
    <row r="175" spans="1:4" x14ac:dyDescent="0.25">
      <c r="A175" s="129"/>
      <c r="B175" s="19"/>
      <c r="C175" s="255">
        <v>0</v>
      </c>
      <c r="D175" s="255"/>
    </row>
    <row r="176" spans="1:4" x14ac:dyDescent="0.25">
      <c r="A176" s="129" t="s">
        <v>135</v>
      </c>
      <c r="B176" s="60" t="s">
        <v>146</v>
      </c>
      <c r="C176" s="255">
        <v>0</v>
      </c>
      <c r="D176" s="255"/>
    </row>
    <row r="177" spans="1:4" x14ac:dyDescent="0.25">
      <c r="A177" s="129" t="s">
        <v>135</v>
      </c>
      <c r="B177" s="19" t="s">
        <v>147</v>
      </c>
      <c r="C177" s="255">
        <v>0</v>
      </c>
      <c r="D177" s="255"/>
    </row>
    <row r="178" spans="1:4" x14ac:dyDescent="0.25">
      <c r="A178" s="129" t="s">
        <v>135</v>
      </c>
      <c r="B178" s="19" t="s">
        <v>148</v>
      </c>
      <c r="C178" s="255">
        <v>44.978000000000002</v>
      </c>
      <c r="D178" s="255">
        <v>47.1</v>
      </c>
    </row>
    <row r="179" spans="1:4" x14ac:dyDescent="0.25">
      <c r="A179" s="129" t="s">
        <v>135</v>
      </c>
      <c r="B179" s="19" t="s">
        <v>150</v>
      </c>
      <c r="C179" s="255">
        <v>104.6</v>
      </c>
      <c r="D179" s="255">
        <v>109.6</v>
      </c>
    </row>
    <row r="180" spans="1:4" x14ac:dyDescent="0.25">
      <c r="A180" s="129" t="s">
        <v>135</v>
      </c>
      <c r="B180" s="19"/>
      <c r="C180" s="255">
        <v>0</v>
      </c>
      <c r="D180" s="255"/>
    </row>
    <row r="181" spans="1:4" x14ac:dyDescent="0.25">
      <c r="A181" s="129"/>
      <c r="B181" s="60" t="s">
        <v>151</v>
      </c>
      <c r="C181" s="255">
        <v>0</v>
      </c>
      <c r="D181" s="255"/>
    </row>
    <row r="182" spans="1:4" x14ac:dyDescent="0.25">
      <c r="A182" s="129" t="s">
        <v>135</v>
      </c>
      <c r="B182" s="19" t="s">
        <v>152</v>
      </c>
      <c r="C182" s="255">
        <v>354.59399999999999</v>
      </c>
      <c r="D182" s="255">
        <v>371.6</v>
      </c>
    </row>
    <row r="183" spans="1:4" x14ac:dyDescent="0.25">
      <c r="A183" s="129" t="s">
        <v>135</v>
      </c>
      <c r="B183" s="19" t="s">
        <v>153</v>
      </c>
      <c r="C183" s="255">
        <v>574.25400000000002</v>
      </c>
      <c r="D183" s="255">
        <v>601.79999999999995</v>
      </c>
    </row>
    <row r="184" spans="1:4" x14ac:dyDescent="0.25">
      <c r="A184" s="129" t="s">
        <v>135</v>
      </c>
      <c r="B184" s="19" t="s">
        <v>154</v>
      </c>
      <c r="C184" s="255">
        <v>0</v>
      </c>
      <c r="D184" s="255"/>
    </row>
    <row r="185" spans="1:4" ht="30" x14ac:dyDescent="0.25">
      <c r="A185" s="367" t="s">
        <v>135</v>
      </c>
      <c r="B185" s="368" t="s">
        <v>770</v>
      </c>
      <c r="C185" s="255"/>
      <c r="D185" s="255">
        <v>120</v>
      </c>
    </row>
    <row r="186" spans="1:4" x14ac:dyDescent="0.25">
      <c r="A186" s="129"/>
      <c r="B186" s="19"/>
      <c r="C186" s="255"/>
      <c r="D186" s="255"/>
    </row>
    <row r="187" spans="1:4" x14ac:dyDescent="0.25">
      <c r="A187" s="129" t="s">
        <v>135</v>
      </c>
      <c r="B187" s="19" t="s">
        <v>826</v>
      </c>
      <c r="C187" s="255">
        <v>0</v>
      </c>
      <c r="D187" s="255">
        <v>0</v>
      </c>
    </row>
    <row r="188" spans="1:4" x14ac:dyDescent="0.25">
      <c r="A188" s="334" t="s">
        <v>135</v>
      </c>
      <c r="B188" s="335" t="s">
        <v>157</v>
      </c>
      <c r="C188" s="255">
        <v>0</v>
      </c>
      <c r="D188" s="255">
        <v>0</v>
      </c>
    </row>
    <row r="189" spans="1:4" x14ac:dyDescent="0.25">
      <c r="A189" s="129" t="s">
        <v>135</v>
      </c>
      <c r="B189" s="99" t="s">
        <v>159</v>
      </c>
      <c r="C189" s="255">
        <v>0</v>
      </c>
      <c r="D189" s="255">
        <v>0</v>
      </c>
    </row>
    <row r="190" spans="1:4" x14ac:dyDescent="0.25">
      <c r="A190" s="129" t="s">
        <v>135</v>
      </c>
      <c r="B190" s="100" t="s">
        <v>160</v>
      </c>
      <c r="C190" s="255">
        <v>17.782</v>
      </c>
      <c r="D190" s="255">
        <v>18.600000000000001</v>
      </c>
    </row>
    <row r="191" spans="1:4" x14ac:dyDescent="0.25">
      <c r="A191" s="129" t="s">
        <v>135</v>
      </c>
      <c r="B191" s="101" t="s">
        <v>161</v>
      </c>
      <c r="C191" s="255">
        <v>6.2759999999999998</v>
      </c>
      <c r="D191" s="255">
        <v>6.55</v>
      </c>
    </row>
    <row r="192" spans="1:4" x14ac:dyDescent="0.25">
      <c r="A192" s="129" t="s">
        <v>135</v>
      </c>
      <c r="B192" s="98" t="s">
        <v>162</v>
      </c>
      <c r="C192" s="255">
        <v>35.564</v>
      </c>
      <c r="D192" s="255">
        <v>37.25</v>
      </c>
    </row>
    <row r="193" spans="1:4" x14ac:dyDescent="0.25">
      <c r="A193" s="129" t="s">
        <v>135</v>
      </c>
      <c r="B193" s="101" t="s">
        <v>163</v>
      </c>
      <c r="C193" s="255">
        <v>12.552</v>
      </c>
      <c r="D193" s="255">
        <v>13.15</v>
      </c>
    </row>
    <row r="194" spans="1:4" x14ac:dyDescent="0.25">
      <c r="A194" s="129" t="s">
        <v>135</v>
      </c>
      <c r="B194" s="98" t="s">
        <v>164</v>
      </c>
      <c r="C194" s="255">
        <v>3.1379999999999999</v>
      </c>
      <c r="D194" s="255">
        <v>3.25</v>
      </c>
    </row>
    <row r="195" spans="1:4" x14ac:dyDescent="0.25">
      <c r="A195" s="129" t="s">
        <v>135</v>
      </c>
      <c r="B195" s="102" t="s">
        <v>608</v>
      </c>
      <c r="C195" s="255">
        <v>3.1379999999999999</v>
      </c>
      <c r="D195" s="255">
        <v>3.25</v>
      </c>
    </row>
    <row r="196" spans="1:4" x14ac:dyDescent="0.25">
      <c r="A196" s="129" t="s">
        <v>135</v>
      </c>
      <c r="B196" s="101" t="s">
        <v>165</v>
      </c>
      <c r="C196" s="255">
        <v>6.2759999999999998</v>
      </c>
      <c r="D196" s="255">
        <v>6.55</v>
      </c>
    </row>
    <row r="197" spans="1:4" x14ac:dyDescent="0.25">
      <c r="A197" s="129" t="s">
        <v>135</v>
      </c>
      <c r="B197" s="101" t="s">
        <v>166</v>
      </c>
      <c r="C197" s="255">
        <v>352.50200000000007</v>
      </c>
      <c r="D197" s="255">
        <v>369.4</v>
      </c>
    </row>
    <row r="198" spans="1:4" x14ac:dyDescent="0.25">
      <c r="A198" s="129" t="s">
        <v>135</v>
      </c>
      <c r="B198" s="102" t="s">
        <v>836</v>
      </c>
      <c r="C198" s="255">
        <v>0</v>
      </c>
      <c r="D198" s="255"/>
    </row>
    <row r="199" spans="1:4" x14ac:dyDescent="0.25">
      <c r="A199" s="129"/>
      <c r="B199" s="98"/>
      <c r="C199" s="255">
        <v>0</v>
      </c>
      <c r="D199" s="255"/>
    </row>
    <row r="200" spans="1:4" x14ac:dyDescent="0.25">
      <c r="A200" s="129" t="s">
        <v>135</v>
      </c>
      <c r="B200" s="99" t="s">
        <v>167</v>
      </c>
      <c r="C200" s="255">
        <v>212</v>
      </c>
      <c r="D200" s="255">
        <v>222.15</v>
      </c>
    </row>
    <row r="201" spans="1:4" x14ac:dyDescent="0.25">
      <c r="A201" s="129" t="s">
        <v>135</v>
      </c>
      <c r="B201" s="101" t="s">
        <v>168</v>
      </c>
      <c r="C201" s="255">
        <v>212</v>
      </c>
      <c r="D201" s="255">
        <v>222.15</v>
      </c>
    </row>
    <row r="202" spans="1:4" x14ac:dyDescent="0.25">
      <c r="A202" s="129" t="s">
        <v>135</v>
      </c>
      <c r="B202" s="101" t="s">
        <v>169</v>
      </c>
      <c r="C202" s="255">
        <v>212</v>
      </c>
      <c r="D202" s="255">
        <v>222.15</v>
      </c>
    </row>
    <row r="203" spans="1:4" x14ac:dyDescent="0.25">
      <c r="A203" s="129" t="s">
        <v>135</v>
      </c>
      <c r="B203" s="101" t="s">
        <v>170</v>
      </c>
      <c r="C203" s="255">
        <v>212</v>
      </c>
      <c r="D203" s="255">
        <v>222.15</v>
      </c>
    </row>
    <row r="204" spans="1:4" x14ac:dyDescent="0.25">
      <c r="A204" s="129" t="s">
        <v>135</v>
      </c>
      <c r="B204" s="101" t="s">
        <v>171</v>
      </c>
      <c r="C204" s="255">
        <v>212</v>
      </c>
      <c r="D204" s="255">
        <v>222.15</v>
      </c>
    </row>
    <row r="205" spans="1:4" x14ac:dyDescent="0.25">
      <c r="A205" s="129" t="s">
        <v>135</v>
      </c>
      <c r="B205" s="101" t="s">
        <v>172</v>
      </c>
      <c r="C205" s="255">
        <v>0</v>
      </c>
      <c r="D205" s="255"/>
    </row>
    <row r="206" spans="1:4" x14ac:dyDescent="0.25">
      <c r="A206" s="129"/>
      <c r="B206" s="101"/>
      <c r="C206" s="255">
        <v>212</v>
      </c>
      <c r="D206" s="255">
        <v>222.15</v>
      </c>
    </row>
    <row r="207" spans="1:4" x14ac:dyDescent="0.25">
      <c r="A207" s="129" t="s">
        <v>135</v>
      </c>
      <c r="B207" s="101" t="s">
        <v>173</v>
      </c>
      <c r="C207" s="255">
        <v>0</v>
      </c>
      <c r="D207" s="255"/>
    </row>
    <row r="208" spans="1:4" x14ac:dyDescent="0.25">
      <c r="A208" s="129"/>
      <c r="B208" s="106"/>
      <c r="C208" s="255">
        <v>0</v>
      </c>
      <c r="D208" s="255"/>
    </row>
    <row r="209" spans="1:9" x14ac:dyDescent="0.25">
      <c r="A209" s="129" t="s">
        <v>135</v>
      </c>
      <c r="B209" s="19" t="s">
        <v>174</v>
      </c>
      <c r="C209" s="255">
        <v>2549.0555000000004</v>
      </c>
      <c r="D209" s="255">
        <v>2671.4</v>
      </c>
    </row>
    <row r="210" spans="1:9" x14ac:dyDescent="0.25">
      <c r="A210" s="129" t="s">
        <v>135</v>
      </c>
      <c r="B210" s="19" t="s">
        <v>175</v>
      </c>
      <c r="C210" s="255">
        <v>424.90200000000004</v>
      </c>
      <c r="D210" s="255">
        <v>445.3</v>
      </c>
    </row>
    <row r="211" spans="1:9" x14ac:dyDescent="0.25">
      <c r="A211" s="129" t="s">
        <v>135</v>
      </c>
      <c r="B211" s="19" t="s">
        <v>176</v>
      </c>
      <c r="C211" s="255">
        <v>849.68900000000008</v>
      </c>
      <c r="D211" s="255">
        <v>890.45</v>
      </c>
    </row>
    <row r="212" spans="1:9" x14ac:dyDescent="0.25">
      <c r="A212" s="129" t="s">
        <v>135</v>
      </c>
      <c r="B212" s="19" t="s">
        <v>177</v>
      </c>
      <c r="C212" s="255">
        <v>25.53</v>
      </c>
      <c r="D212" s="255">
        <v>26.75</v>
      </c>
      <c r="E212" s="179"/>
      <c r="F212" s="179"/>
      <c r="G212" s="179"/>
      <c r="H212" s="179"/>
      <c r="I212" s="179"/>
    </row>
    <row r="213" spans="1:9" s="179" customFormat="1" x14ac:dyDescent="0.25">
      <c r="A213" s="129" t="s">
        <v>135</v>
      </c>
      <c r="B213" s="53" t="s">
        <v>178</v>
      </c>
      <c r="C213" s="262">
        <v>424.90200000000004</v>
      </c>
      <c r="D213" s="262">
        <v>445.3</v>
      </c>
    </row>
    <row r="214" spans="1:9" s="179" customFormat="1" x14ac:dyDescent="0.25">
      <c r="A214" s="129" t="s">
        <v>135</v>
      </c>
      <c r="B214" s="53" t="s">
        <v>179</v>
      </c>
      <c r="C214" s="262">
        <v>849.68900000000008</v>
      </c>
      <c r="D214" s="262">
        <v>890.45</v>
      </c>
      <c r="E214"/>
      <c r="F214"/>
      <c r="G214"/>
      <c r="H214"/>
      <c r="I214"/>
    </row>
    <row r="215" spans="1:9" x14ac:dyDescent="0.25">
      <c r="A215" s="129" t="s">
        <v>135</v>
      </c>
      <c r="B215" s="19" t="s">
        <v>180</v>
      </c>
      <c r="C215" s="255">
        <v>0</v>
      </c>
      <c r="D215" s="255"/>
    </row>
    <row r="216" spans="1:9" x14ac:dyDescent="0.25">
      <c r="A216" s="129"/>
      <c r="B216" s="19"/>
      <c r="C216" s="255">
        <v>0</v>
      </c>
      <c r="D216" s="255"/>
    </row>
    <row r="217" spans="1:9" x14ac:dyDescent="0.25">
      <c r="A217" s="129" t="s">
        <v>135</v>
      </c>
      <c r="B217" s="60" t="s">
        <v>181</v>
      </c>
      <c r="C217" s="255">
        <v>883.77485070175464</v>
      </c>
      <c r="D217" s="255">
        <v>926.2</v>
      </c>
    </row>
    <row r="218" spans="1:9" x14ac:dyDescent="0.25">
      <c r="A218" s="129" t="s">
        <v>135</v>
      </c>
      <c r="B218" s="19" t="s">
        <v>182</v>
      </c>
      <c r="C218" s="255">
        <v>883.77485070175464</v>
      </c>
      <c r="D218" s="255">
        <v>926.2</v>
      </c>
      <c r="E218" s="179"/>
      <c r="F218" s="179"/>
      <c r="G218" s="179"/>
      <c r="H218" s="179"/>
      <c r="I218" s="179"/>
    </row>
    <row r="219" spans="1:9" s="179" customFormat="1" x14ac:dyDescent="0.25">
      <c r="A219" s="129" t="s">
        <v>135</v>
      </c>
      <c r="B219" s="53" t="s">
        <v>183</v>
      </c>
      <c r="C219" s="262">
        <v>3.4472581578947366</v>
      </c>
      <c r="D219" s="262">
        <v>3.6</v>
      </c>
    </row>
    <row r="220" spans="1:9" s="179" customFormat="1" x14ac:dyDescent="0.25">
      <c r="A220" s="129" t="s">
        <v>135</v>
      </c>
      <c r="B220" s="53" t="s">
        <v>184</v>
      </c>
      <c r="C220" s="262">
        <v>526.91979324561419</v>
      </c>
      <c r="D220" s="262">
        <v>552.20000000000005</v>
      </c>
    </row>
    <row r="221" spans="1:9" s="179" customFormat="1" x14ac:dyDescent="0.25">
      <c r="A221" s="129" t="s">
        <v>135</v>
      </c>
      <c r="B221" s="53" t="s">
        <v>185</v>
      </c>
      <c r="C221" s="262">
        <v>14.044385087719299</v>
      </c>
      <c r="D221" s="262">
        <v>14.7</v>
      </c>
      <c r="E221"/>
      <c r="F221"/>
      <c r="G221"/>
      <c r="H221"/>
      <c r="I221"/>
    </row>
    <row r="222" spans="1:9" x14ac:dyDescent="0.25">
      <c r="A222" s="129" t="s">
        <v>135</v>
      </c>
      <c r="B222" s="53" t="s">
        <v>186</v>
      </c>
      <c r="C222" s="255">
        <v>0</v>
      </c>
      <c r="D222" s="255">
        <v>0</v>
      </c>
    </row>
    <row r="223" spans="1:9" x14ac:dyDescent="0.25">
      <c r="A223" s="129" t="s">
        <v>135</v>
      </c>
      <c r="B223" s="53" t="s">
        <v>187</v>
      </c>
      <c r="C223" s="255">
        <v>0</v>
      </c>
      <c r="D223" s="255">
        <v>0</v>
      </c>
    </row>
    <row r="224" spans="1:9" x14ac:dyDescent="0.25">
      <c r="A224" s="129" t="s">
        <v>135</v>
      </c>
      <c r="B224" s="53" t="s">
        <v>189</v>
      </c>
      <c r="C224" s="255">
        <v>0</v>
      </c>
      <c r="D224" s="255">
        <v>0</v>
      </c>
    </row>
    <row r="225" spans="1:4" x14ac:dyDescent="0.25">
      <c r="C225" s="211"/>
      <c r="D225" s="211"/>
    </row>
    <row r="226" spans="1:4" x14ac:dyDescent="0.25">
      <c r="C226" s="211"/>
      <c r="D226" s="211"/>
    </row>
    <row r="227" spans="1:4" x14ac:dyDescent="0.25">
      <c r="B227" s="241" t="s">
        <v>190</v>
      </c>
      <c r="C227" s="211"/>
      <c r="D227" s="211"/>
    </row>
    <row r="228" spans="1:4" x14ac:dyDescent="0.25">
      <c r="A228" s="242" t="s">
        <v>5</v>
      </c>
      <c r="B228" s="242" t="s">
        <v>4</v>
      </c>
      <c r="C228" s="257" t="s">
        <v>724</v>
      </c>
      <c r="D228" s="257" t="s">
        <v>725</v>
      </c>
    </row>
    <row r="229" spans="1:4" x14ac:dyDescent="0.25">
      <c r="A229" s="24"/>
      <c r="B229" s="348" t="s">
        <v>192</v>
      </c>
      <c r="C229" s="255">
        <v>0</v>
      </c>
      <c r="D229" s="255">
        <v>0</v>
      </c>
    </row>
    <row r="230" spans="1:4" x14ac:dyDescent="0.25">
      <c r="A230" s="24" t="s">
        <v>190</v>
      </c>
      <c r="B230" s="110" t="s">
        <v>193</v>
      </c>
      <c r="C230" s="255">
        <v>729.68970000000002</v>
      </c>
      <c r="D230" s="255">
        <v>764.7</v>
      </c>
    </row>
    <row r="231" spans="1:4" x14ac:dyDescent="0.25">
      <c r="A231" s="24" t="s">
        <v>190</v>
      </c>
      <c r="B231" s="77"/>
      <c r="C231" s="255">
        <v>0</v>
      </c>
      <c r="D231" s="255"/>
    </row>
    <row r="232" spans="1:4" ht="30" x14ac:dyDescent="0.25">
      <c r="A232" s="308" t="s">
        <v>190</v>
      </c>
      <c r="B232" s="77" t="s">
        <v>194</v>
      </c>
      <c r="C232" s="255">
        <v>0</v>
      </c>
      <c r="D232" s="255"/>
    </row>
    <row r="233" spans="1:4" x14ac:dyDescent="0.25">
      <c r="A233" s="24" t="s">
        <v>190</v>
      </c>
      <c r="B233" s="110" t="s">
        <v>195</v>
      </c>
      <c r="C233" s="255">
        <v>3200.4317000000005</v>
      </c>
      <c r="D233" s="255">
        <v>3354.05</v>
      </c>
    </row>
    <row r="234" spans="1:4" x14ac:dyDescent="0.25">
      <c r="A234" s="24" t="s">
        <v>190</v>
      </c>
      <c r="B234" s="110" t="s">
        <v>196</v>
      </c>
      <c r="C234" s="255">
        <v>3200.4317000000005</v>
      </c>
      <c r="D234" s="255">
        <v>3354.05</v>
      </c>
    </row>
    <row r="235" spans="1:4" x14ac:dyDescent="0.25">
      <c r="A235" s="24" t="s">
        <v>190</v>
      </c>
      <c r="B235" s="110" t="s">
        <v>197</v>
      </c>
      <c r="C235" s="255">
        <v>4267.2768999999998</v>
      </c>
      <c r="D235" s="255">
        <v>4472.1000000000004</v>
      </c>
    </row>
    <row r="236" spans="1:4" x14ac:dyDescent="0.25">
      <c r="A236" s="24" t="s">
        <v>190</v>
      </c>
      <c r="B236" s="110" t="s">
        <v>198</v>
      </c>
      <c r="C236" s="255">
        <v>4267.2768999999998</v>
      </c>
      <c r="D236" s="255">
        <v>4472.1000000000004</v>
      </c>
    </row>
    <row r="237" spans="1:4" x14ac:dyDescent="0.25">
      <c r="A237" s="24" t="s">
        <v>190</v>
      </c>
      <c r="B237" s="110" t="s">
        <v>199</v>
      </c>
      <c r="C237" s="255">
        <v>4267.2768999999998</v>
      </c>
      <c r="D237" s="255">
        <v>4472.1000000000004</v>
      </c>
    </row>
    <row r="238" spans="1:4" x14ac:dyDescent="0.25">
      <c r="A238" s="24" t="s">
        <v>190</v>
      </c>
      <c r="B238" s="110" t="s">
        <v>200</v>
      </c>
      <c r="C238" s="255">
        <v>533.42259999999999</v>
      </c>
      <c r="D238" s="255">
        <v>559</v>
      </c>
    </row>
    <row r="239" spans="1:4" x14ac:dyDescent="0.25">
      <c r="A239" s="24" t="s">
        <v>190</v>
      </c>
      <c r="B239" s="263" t="s">
        <v>201</v>
      </c>
      <c r="C239" s="255">
        <v>1920.3836999999996</v>
      </c>
      <c r="D239" s="255">
        <v>2012.55</v>
      </c>
    </row>
    <row r="240" spans="1:4" x14ac:dyDescent="0.25">
      <c r="A240" s="24" t="s">
        <v>190</v>
      </c>
      <c r="B240" s="110" t="s">
        <v>202</v>
      </c>
      <c r="C240" s="255">
        <v>2987.125</v>
      </c>
      <c r="D240" s="255">
        <v>3130.5</v>
      </c>
    </row>
    <row r="241" spans="1:4" x14ac:dyDescent="0.25">
      <c r="A241" s="24" t="s">
        <v>190</v>
      </c>
      <c r="B241" s="110" t="s">
        <v>203</v>
      </c>
      <c r="C241" s="255">
        <v>4267.2768999999998</v>
      </c>
      <c r="D241" s="255">
        <v>4472.1000000000004</v>
      </c>
    </row>
    <row r="242" spans="1:4" x14ac:dyDescent="0.25">
      <c r="A242" s="24" t="s">
        <v>190</v>
      </c>
      <c r="B242" s="110" t="s">
        <v>204</v>
      </c>
      <c r="C242" s="255">
        <v>960.1398999999999</v>
      </c>
      <c r="D242" s="255">
        <v>1006.2</v>
      </c>
    </row>
    <row r="243" spans="1:4" x14ac:dyDescent="0.25">
      <c r="A243" s="24" t="s">
        <v>190</v>
      </c>
      <c r="B243" s="112" t="s">
        <v>205</v>
      </c>
      <c r="C243" s="255">
        <v>549.94269999999995</v>
      </c>
      <c r="D243" s="255">
        <v>576.29999999999995</v>
      </c>
    </row>
    <row r="244" spans="1:4" x14ac:dyDescent="0.25">
      <c r="A244" s="24" t="s">
        <v>190</v>
      </c>
      <c r="B244" s="113" t="s">
        <v>610</v>
      </c>
      <c r="C244" s="255">
        <v>274.95888199999996</v>
      </c>
      <c r="D244" s="255">
        <v>288.14999999999998</v>
      </c>
    </row>
    <row r="245" spans="1:4" x14ac:dyDescent="0.25">
      <c r="A245" s="24" t="s">
        <v>190</v>
      </c>
      <c r="B245" s="114" t="s">
        <v>827</v>
      </c>
      <c r="C245" s="255">
        <v>549.91776399999992</v>
      </c>
      <c r="D245" s="255">
        <v>576.29999999999995</v>
      </c>
    </row>
    <row r="246" spans="1:4" x14ac:dyDescent="0.25">
      <c r="A246" s="24" t="s">
        <v>190</v>
      </c>
      <c r="B246" s="114" t="s">
        <v>207</v>
      </c>
      <c r="C246" s="255">
        <v>678.15945599999986</v>
      </c>
      <c r="D246" s="255">
        <v>710.7</v>
      </c>
    </row>
    <row r="247" spans="1:4" x14ac:dyDescent="0.25">
      <c r="A247" s="24" t="s">
        <v>190</v>
      </c>
      <c r="B247" s="114" t="s">
        <v>208</v>
      </c>
      <c r="C247" s="255">
        <v>912.90695999999991</v>
      </c>
      <c r="D247" s="255">
        <v>956.7</v>
      </c>
    </row>
    <row r="248" spans="1:4" x14ac:dyDescent="0.25">
      <c r="A248" s="24" t="s">
        <v>190</v>
      </c>
      <c r="B248" s="114" t="s">
        <v>209</v>
      </c>
      <c r="C248" s="255">
        <v>1047.669416</v>
      </c>
      <c r="D248" s="255">
        <v>1097.95</v>
      </c>
    </row>
    <row r="249" spans="1:4" x14ac:dyDescent="0.25">
      <c r="A249" s="24"/>
      <c r="B249" s="114"/>
      <c r="C249" s="255">
        <v>0</v>
      </c>
      <c r="D249" s="255">
        <v>0</v>
      </c>
    </row>
    <row r="250" spans="1:4" x14ac:dyDescent="0.25">
      <c r="A250" s="24"/>
      <c r="B250" s="77"/>
      <c r="C250" s="255">
        <v>0</v>
      </c>
      <c r="D250" s="255">
        <v>0</v>
      </c>
    </row>
    <row r="251" spans="1:4" x14ac:dyDescent="0.25">
      <c r="A251" s="24" t="s">
        <v>190</v>
      </c>
      <c r="B251" s="115" t="s">
        <v>611</v>
      </c>
      <c r="C251" s="255">
        <v>1125.2370000000001</v>
      </c>
      <c r="D251" s="255">
        <v>1179.25</v>
      </c>
    </row>
    <row r="252" spans="1:4" x14ac:dyDescent="0.25">
      <c r="A252" s="24" t="s">
        <v>190</v>
      </c>
      <c r="B252" s="114" t="s">
        <v>834</v>
      </c>
      <c r="C252" s="255">
        <v>185.98099999999999</v>
      </c>
      <c r="D252" s="255">
        <v>194.9</v>
      </c>
    </row>
    <row r="253" spans="1:4" x14ac:dyDescent="0.25">
      <c r="A253" s="24" t="s">
        <v>190</v>
      </c>
      <c r="B253" s="114" t="s">
        <v>835</v>
      </c>
      <c r="C253" s="255">
        <v>558.98199999999997</v>
      </c>
      <c r="D253" s="255">
        <v>585.79999999999995</v>
      </c>
    </row>
    <row r="254" spans="1:4" x14ac:dyDescent="0.25">
      <c r="A254" s="24" t="s">
        <v>190</v>
      </c>
      <c r="B254" s="77"/>
      <c r="C254" s="255">
        <v>0</v>
      </c>
      <c r="D254" s="255"/>
    </row>
    <row r="255" spans="1:4" x14ac:dyDescent="0.25">
      <c r="A255" s="24" t="s">
        <v>190</v>
      </c>
      <c r="B255" s="116" t="s">
        <v>212</v>
      </c>
      <c r="C255" s="255">
        <v>0</v>
      </c>
      <c r="D255" s="255"/>
    </row>
    <row r="256" spans="1:4" x14ac:dyDescent="0.25">
      <c r="A256" s="24" t="s">
        <v>190</v>
      </c>
      <c r="B256" s="114" t="s">
        <v>213</v>
      </c>
      <c r="C256" s="255">
        <v>10089.795496000001</v>
      </c>
      <c r="D256" s="255">
        <v>10574.1</v>
      </c>
    </row>
    <row r="257" spans="1:4" x14ac:dyDescent="0.25">
      <c r="A257" s="24" t="s">
        <v>190</v>
      </c>
      <c r="B257" s="114" t="s">
        <v>214</v>
      </c>
      <c r="C257" s="255">
        <v>1294.6976921999999</v>
      </c>
      <c r="D257" s="255">
        <v>1356.8</v>
      </c>
    </row>
    <row r="258" spans="1:4" x14ac:dyDescent="0.25">
      <c r="A258" s="24" t="s">
        <v>190</v>
      </c>
      <c r="B258" s="117" t="s">
        <v>612</v>
      </c>
      <c r="C258" s="255">
        <v>1294.6976921999999</v>
      </c>
      <c r="D258" s="255">
        <v>1356.8</v>
      </c>
    </row>
    <row r="259" spans="1:4" x14ac:dyDescent="0.25">
      <c r="A259" s="24"/>
      <c r="B259" s="77"/>
      <c r="C259" s="255">
        <v>0</v>
      </c>
      <c r="D259" s="255"/>
    </row>
    <row r="260" spans="1:4" x14ac:dyDescent="0.25">
      <c r="A260" s="24" t="s">
        <v>190</v>
      </c>
      <c r="B260" s="116" t="s">
        <v>101</v>
      </c>
      <c r="C260" s="255">
        <v>0</v>
      </c>
      <c r="D260" s="255"/>
    </row>
    <row r="261" spans="1:4" x14ac:dyDescent="0.25">
      <c r="A261" s="24" t="s">
        <v>190</v>
      </c>
      <c r="B261" s="114" t="s">
        <v>215</v>
      </c>
      <c r="C261" s="255">
        <v>1613.8890899999999</v>
      </c>
      <c r="D261" s="255">
        <v>1691.35</v>
      </c>
    </row>
    <row r="262" spans="1:4" x14ac:dyDescent="0.25">
      <c r="A262" s="24" t="s">
        <v>190</v>
      </c>
      <c r="B262" s="77"/>
      <c r="C262" s="255">
        <v>0</v>
      </c>
      <c r="D262" s="255"/>
    </row>
    <row r="263" spans="1:4" x14ac:dyDescent="0.25">
      <c r="A263" s="24" t="s">
        <v>190</v>
      </c>
      <c r="B263" s="116" t="s">
        <v>216</v>
      </c>
      <c r="C263" s="255">
        <v>0</v>
      </c>
      <c r="D263" s="255"/>
    </row>
    <row r="264" spans="1:4" x14ac:dyDescent="0.25">
      <c r="A264" s="24" t="s">
        <v>190</v>
      </c>
      <c r="B264" s="114" t="s">
        <v>217</v>
      </c>
      <c r="C264" s="255">
        <v>549.91776399999992</v>
      </c>
      <c r="D264" s="255">
        <v>576.29999999999995</v>
      </c>
    </row>
    <row r="265" spans="1:4" x14ac:dyDescent="0.25">
      <c r="A265" s="24" t="s">
        <v>190</v>
      </c>
      <c r="B265" s="114" t="s">
        <v>218</v>
      </c>
      <c r="C265" s="255">
        <v>967.24666000000002</v>
      </c>
      <c r="D265" s="255">
        <v>1013.65</v>
      </c>
    </row>
    <row r="266" spans="1:4" x14ac:dyDescent="0.25">
      <c r="A266" s="24" t="s">
        <v>190</v>
      </c>
      <c r="B266" s="77"/>
      <c r="C266" s="255">
        <v>0</v>
      </c>
      <c r="D266" s="255"/>
    </row>
    <row r="267" spans="1:4" x14ac:dyDescent="0.25">
      <c r="A267" s="24" t="s">
        <v>190</v>
      </c>
      <c r="B267" s="116" t="s">
        <v>219</v>
      </c>
      <c r="C267" s="255">
        <v>0</v>
      </c>
      <c r="D267" s="255"/>
    </row>
    <row r="268" spans="1:4" x14ac:dyDescent="0.25">
      <c r="A268" s="24" t="s">
        <v>190</v>
      </c>
      <c r="B268" s="114" t="s">
        <v>220</v>
      </c>
      <c r="C268" s="255">
        <v>420.58927800000004</v>
      </c>
      <c r="D268" s="255">
        <v>440.75</v>
      </c>
    </row>
    <row r="269" spans="1:4" x14ac:dyDescent="0.25">
      <c r="A269" s="24" t="s">
        <v>190</v>
      </c>
      <c r="B269" s="114" t="s">
        <v>218</v>
      </c>
      <c r="C269" s="255">
        <v>420.58927800000004</v>
      </c>
      <c r="D269" s="255">
        <v>440.75</v>
      </c>
    </row>
    <row r="270" spans="1:4" x14ac:dyDescent="0.25">
      <c r="A270" s="24" t="s">
        <v>190</v>
      </c>
      <c r="B270" s="114" t="s">
        <v>221</v>
      </c>
      <c r="C270" s="255">
        <v>912.90695999999991</v>
      </c>
      <c r="D270" s="255">
        <v>956.7</v>
      </c>
    </row>
    <row r="271" spans="1:4" x14ac:dyDescent="0.25">
      <c r="A271" s="24" t="s">
        <v>190</v>
      </c>
      <c r="B271" s="77"/>
      <c r="C271" s="255">
        <v>0</v>
      </c>
      <c r="D271" s="255"/>
    </row>
    <row r="272" spans="1:4" x14ac:dyDescent="0.25">
      <c r="A272" s="24" t="s">
        <v>190</v>
      </c>
      <c r="B272" s="114" t="s">
        <v>613</v>
      </c>
      <c r="C272" s="255">
        <v>163.01910000000001</v>
      </c>
      <c r="D272" s="255">
        <v>170.8</v>
      </c>
    </row>
    <row r="273" spans="1:4" x14ac:dyDescent="0.25">
      <c r="A273" s="24" t="s">
        <v>190</v>
      </c>
      <c r="B273" s="77"/>
      <c r="C273" s="255">
        <v>0</v>
      </c>
      <c r="D273" s="255"/>
    </row>
    <row r="274" spans="1:4" x14ac:dyDescent="0.25">
      <c r="A274" s="24" t="s">
        <v>190</v>
      </c>
      <c r="B274" s="114" t="s">
        <v>222</v>
      </c>
      <c r="C274" s="255">
        <v>46.732142000000003</v>
      </c>
      <c r="D274" s="255">
        <v>48.95</v>
      </c>
    </row>
    <row r="275" spans="1:4" x14ac:dyDescent="0.25">
      <c r="A275" s="24" t="s">
        <v>190</v>
      </c>
      <c r="B275" s="114" t="s">
        <v>223</v>
      </c>
      <c r="C275" s="255">
        <v>215.18521199999998</v>
      </c>
      <c r="D275" s="255">
        <v>225.5</v>
      </c>
    </row>
    <row r="276" spans="1:4" x14ac:dyDescent="0.25">
      <c r="A276" s="24" t="s">
        <v>190</v>
      </c>
      <c r="B276" s="77"/>
      <c r="C276" s="255">
        <v>0</v>
      </c>
      <c r="D276" s="255">
        <v>0</v>
      </c>
    </row>
    <row r="277" spans="1:4" x14ac:dyDescent="0.25">
      <c r="A277" s="24" t="s">
        <v>190</v>
      </c>
      <c r="B277" s="116" t="s">
        <v>159</v>
      </c>
      <c r="C277" s="255">
        <v>0</v>
      </c>
      <c r="D277" s="255">
        <v>0</v>
      </c>
    </row>
    <row r="278" spans="1:4" x14ac:dyDescent="0.25">
      <c r="A278" s="24" t="s">
        <v>190</v>
      </c>
      <c r="B278" s="118" t="s">
        <v>160</v>
      </c>
      <c r="C278" s="255">
        <v>0</v>
      </c>
      <c r="D278" s="255">
        <v>0</v>
      </c>
    </row>
    <row r="279" spans="1:4" x14ac:dyDescent="0.25">
      <c r="A279" s="24" t="s">
        <v>190</v>
      </c>
      <c r="B279" s="114" t="s">
        <v>161</v>
      </c>
      <c r="C279" s="255">
        <v>0</v>
      </c>
      <c r="D279" s="255">
        <v>0</v>
      </c>
    </row>
    <row r="280" spans="1:4" x14ac:dyDescent="0.25">
      <c r="A280" s="24" t="s">
        <v>190</v>
      </c>
      <c r="B280" s="114" t="s">
        <v>162</v>
      </c>
      <c r="C280" s="255">
        <v>0</v>
      </c>
      <c r="D280" s="255">
        <v>0</v>
      </c>
    </row>
    <row r="281" spans="1:4" x14ac:dyDescent="0.25">
      <c r="A281" s="24" t="s">
        <v>190</v>
      </c>
      <c r="B281" s="114" t="s">
        <v>224</v>
      </c>
      <c r="C281" s="255">
        <v>0</v>
      </c>
      <c r="D281" s="255">
        <v>0</v>
      </c>
    </row>
    <row r="282" spans="1:4" x14ac:dyDescent="0.25">
      <c r="A282" s="24" t="s">
        <v>190</v>
      </c>
      <c r="B282" s="114" t="s">
        <v>161</v>
      </c>
      <c r="C282" s="255">
        <v>0</v>
      </c>
      <c r="D282" s="255">
        <v>0</v>
      </c>
    </row>
    <row r="283" spans="1:4" x14ac:dyDescent="0.25">
      <c r="A283" s="24" t="s">
        <v>190</v>
      </c>
      <c r="B283" s="114" t="s">
        <v>162</v>
      </c>
      <c r="C283" s="255">
        <v>0</v>
      </c>
      <c r="D283" s="255">
        <v>0</v>
      </c>
    </row>
    <row r="284" spans="1:4" x14ac:dyDescent="0.25">
      <c r="A284" s="24" t="s">
        <v>190</v>
      </c>
      <c r="B284" s="101"/>
      <c r="C284" s="255">
        <v>0</v>
      </c>
      <c r="D284" s="255">
        <v>0</v>
      </c>
    </row>
    <row r="285" spans="1:4" x14ac:dyDescent="0.25">
      <c r="A285" s="24" t="s">
        <v>190</v>
      </c>
      <c r="B285" s="333" t="s">
        <v>225</v>
      </c>
      <c r="C285" s="255">
        <v>0</v>
      </c>
      <c r="D285" s="255">
        <v>0</v>
      </c>
    </row>
    <row r="286" spans="1:4" ht="25.5" x14ac:dyDescent="0.25">
      <c r="A286" s="308" t="s">
        <v>190</v>
      </c>
      <c r="B286" s="332" t="s">
        <v>226</v>
      </c>
      <c r="C286" s="255">
        <v>0</v>
      </c>
      <c r="D286" s="255">
        <v>0</v>
      </c>
    </row>
    <row r="287" spans="1:4" x14ac:dyDescent="0.25">
      <c r="A287" s="24" t="s">
        <v>190</v>
      </c>
      <c r="B287" s="332" t="s">
        <v>227</v>
      </c>
      <c r="C287" s="255">
        <v>756.39200000000017</v>
      </c>
      <c r="D287" s="255">
        <v>792.7</v>
      </c>
    </row>
    <row r="288" spans="1:4" x14ac:dyDescent="0.25">
      <c r="A288" s="24" t="s">
        <v>190</v>
      </c>
      <c r="B288" s="332" t="s">
        <v>228</v>
      </c>
      <c r="C288" s="255">
        <v>2839.7927219999997</v>
      </c>
      <c r="D288" s="255">
        <v>2976.1</v>
      </c>
    </row>
    <row r="289" spans="1:4" x14ac:dyDescent="0.25">
      <c r="A289" s="24" t="s">
        <v>190</v>
      </c>
      <c r="B289" s="332" t="s">
        <v>229</v>
      </c>
      <c r="C289" s="255">
        <v>303.18019999999996</v>
      </c>
      <c r="D289" s="255">
        <v>317.7</v>
      </c>
    </row>
    <row r="290" spans="1:4" x14ac:dyDescent="0.25">
      <c r="A290" s="24" t="s">
        <v>190</v>
      </c>
      <c r="B290" s="332" t="s">
        <v>230</v>
      </c>
      <c r="C290" s="255">
        <v>756.39200000000017</v>
      </c>
      <c r="D290" s="255">
        <v>792.7</v>
      </c>
    </row>
    <row r="291" spans="1:4" x14ac:dyDescent="0.25">
      <c r="A291" s="24" t="s">
        <v>190</v>
      </c>
      <c r="B291" s="332" t="s">
        <v>833</v>
      </c>
      <c r="C291" s="255">
        <v>7548.8544999999995</v>
      </c>
      <c r="D291" s="255">
        <v>7911.2</v>
      </c>
    </row>
    <row r="292" spans="1:4" x14ac:dyDescent="0.25">
      <c r="A292" s="24" t="s">
        <v>190</v>
      </c>
      <c r="B292" s="332" t="s">
        <v>101</v>
      </c>
      <c r="C292" s="255">
        <v>378.19600000000008</v>
      </c>
      <c r="D292" s="255">
        <v>396.35</v>
      </c>
    </row>
    <row r="293" spans="1:4" x14ac:dyDescent="0.25">
      <c r="A293" s="24" t="s">
        <v>190</v>
      </c>
      <c r="B293" s="101"/>
      <c r="C293" s="255">
        <v>0</v>
      </c>
      <c r="D293" s="255">
        <v>0</v>
      </c>
    </row>
    <row r="294" spans="1:4" x14ac:dyDescent="0.25">
      <c r="A294" s="24" t="s">
        <v>190</v>
      </c>
      <c r="B294" s="121" t="s">
        <v>232</v>
      </c>
      <c r="C294" s="255">
        <v>0</v>
      </c>
      <c r="D294" s="255">
        <v>0</v>
      </c>
    </row>
    <row r="295" spans="1:4" x14ac:dyDescent="0.25">
      <c r="A295" s="24" t="s">
        <v>190</v>
      </c>
      <c r="B295" s="115" t="s">
        <v>233</v>
      </c>
      <c r="C295" s="255">
        <v>0</v>
      </c>
      <c r="D295" s="255">
        <v>0</v>
      </c>
    </row>
    <row r="296" spans="1:4" ht="33" customHeight="1" x14ac:dyDescent="0.25">
      <c r="A296" s="308" t="s">
        <v>190</v>
      </c>
      <c r="B296" s="332" t="s">
        <v>234</v>
      </c>
      <c r="C296" s="255">
        <v>0</v>
      </c>
      <c r="D296" s="255">
        <v>0</v>
      </c>
    </row>
    <row r="297" spans="1:4" x14ac:dyDescent="0.25">
      <c r="A297" s="24" t="s">
        <v>190</v>
      </c>
      <c r="B297" s="116" t="s">
        <v>236</v>
      </c>
      <c r="C297" s="255">
        <v>0</v>
      </c>
      <c r="D297" s="255">
        <v>0</v>
      </c>
    </row>
    <row r="298" spans="1:4" x14ac:dyDescent="0.25">
      <c r="A298" s="24" t="s">
        <v>190</v>
      </c>
      <c r="B298" s="118" t="s">
        <v>237</v>
      </c>
      <c r="C298" s="255">
        <v>912.90695999999991</v>
      </c>
      <c r="D298" s="255">
        <v>956.7</v>
      </c>
    </row>
    <row r="299" spans="1:4" x14ac:dyDescent="0.25">
      <c r="A299" s="24" t="s">
        <v>190</v>
      </c>
      <c r="B299" s="116" t="s">
        <v>238</v>
      </c>
      <c r="C299" s="255">
        <v>0</v>
      </c>
      <c r="D299" s="255"/>
    </row>
    <row r="300" spans="1:4" x14ac:dyDescent="0.25">
      <c r="A300" s="24" t="s">
        <v>190</v>
      </c>
      <c r="B300" s="118" t="s">
        <v>239</v>
      </c>
      <c r="C300" s="255">
        <v>355.3816379999999</v>
      </c>
      <c r="D300" s="255">
        <v>372.4</v>
      </c>
    </row>
    <row r="301" spans="1:4" x14ac:dyDescent="0.25">
      <c r="A301" s="24" t="s">
        <v>190</v>
      </c>
      <c r="B301" s="118" t="s">
        <v>240</v>
      </c>
      <c r="C301" s="255">
        <v>912.90695999999991</v>
      </c>
      <c r="D301" s="255">
        <v>956.7</v>
      </c>
    </row>
    <row r="302" spans="1:4" x14ac:dyDescent="0.25">
      <c r="A302" s="24" t="s">
        <v>190</v>
      </c>
      <c r="B302" s="118" t="s">
        <v>241</v>
      </c>
      <c r="C302" s="255">
        <v>217.3588</v>
      </c>
      <c r="D302" s="255">
        <v>227.75</v>
      </c>
    </row>
    <row r="303" spans="1:4" x14ac:dyDescent="0.25">
      <c r="A303" s="24" t="s">
        <v>190</v>
      </c>
      <c r="B303" s="118" t="s">
        <v>242</v>
      </c>
      <c r="C303" s="255">
        <v>549.91776399999992</v>
      </c>
      <c r="D303" s="255">
        <v>576.29999999999995</v>
      </c>
    </row>
    <row r="304" spans="1:4" x14ac:dyDescent="0.25">
      <c r="A304" s="24" t="s">
        <v>190</v>
      </c>
      <c r="B304" s="118" t="s">
        <v>243</v>
      </c>
      <c r="C304" s="255">
        <v>226.05315200000001</v>
      </c>
      <c r="D304" s="255">
        <v>236.9</v>
      </c>
    </row>
    <row r="305" spans="1:4" x14ac:dyDescent="0.25">
      <c r="A305" s="24" t="s">
        <v>190</v>
      </c>
      <c r="B305" s="118" t="s">
        <v>244</v>
      </c>
      <c r="C305" s="255">
        <v>420.58927800000004</v>
      </c>
      <c r="D305" s="255">
        <v>440.75</v>
      </c>
    </row>
    <row r="306" spans="1:4" x14ac:dyDescent="0.25">
      <c r="A306" s="24" t="s">
        <v>190</v>
      </c>
      <c r="B306" s="332" t="s">
        <v>245</v>
      </c>
      <c r="C306" s="255">
        <v>1375.8812040000003</v>
      </c>
      <c r="D306" s="255">
        <v>1441.9</v>
      </c>
    </row>
    <row r="307" spans="1:4" x14ac:dyDescent="0.25">
      <c r="A307" s="24" t="s">
        <v>190</v>
      </c>
      <c r="B307" s="332" t="s">
        <v>246</v>
      </c>
      <c r="C307" s="255">
        <v>285.82682200000005</v>
      </c>
      <c r="D307" s="255">
        <v>299.55</v>
      </c>
    </row>
    <row r="308" spans="1:4" x14ac:dyDescent="0.25">
      <c r="A308" s="24" t="s">
        <v>190</v>
      </c>
      <c r="B308" s="332" t="s">
        <v>247</v>
      </c>
      <c r="C308" s="255">
        <v>570.56684999999993</v>
      </c>
      <c r="D308" s="255">
        <v>597.95000000000005</v>
      </c>
    </row>
    <row r="309" spans="1:4" x14ac:dyDescent="0.25">
      <c r="A309" s="24" t="s">
        <v>190</v>
      </c>
      <c r="B309" s="118" t="s">
        <v>248</v>
      </c>
      <c r="C309" s="255">
        <v>912.90695999999991</v>
      </c>
      <c r="D309" s="255">
        <v>956.7</v>
      </c>
    </row>
    <row r="310" spans="1:4" x14ac:dyDescent="0.25">
      <c r="A310" s="24" t="s">
        <v>190</v>
      </c>
      <c r="B310" s="118" t="s">
        <v>249</v>
      </c>
      <c r="C310" s="255">
        <v>404.28736800000001</v>
      </c>
      <c r="D310" s="255">
        <v>423.65</v>
      </c>
    </row>
    <row r="311" spans="1:4" x14ac:dyDescent="0.25">
      <c r="A311" s="24" t="s">
        <v>190</v>
      </c>
      <c r="B311" s="118" t="s">
        <v>250</v>
      </c>
      <c r="C311" s="255">
        <v>4968.8221679999997</v>
      </c>
      <c r="D311" s="255">
        <v>5207.3</v>
      </c>
    </row>
    <row r="312" spans="1:4" x14ac:dyDescent="0.25">
      <c r="A312" s="24" t="s">
        <v>190</v>
      </c>
      <c r="B312" s="118" t="s">
        <v>251</v>
      </c>
      <c r="C312" s="255">
        <v>1104.1827039999998</v>
      </c>
      <c r="D312" s="255">
        <v>1157.1500000000001</v>
      </c>
    </row>
    <row r="313" spans="1:4" x14ac:dyDescent="0.25">
      <c r="A313" s="24" t="s">
        <v>190</v>
      </c>
      <c r="B313" s="118" t="s">
        <v>252</v>
      </c>
      <c r="C313" s="255">
        <v>0</v>
      </c>
      <c r="D313" s="255"/>
    </row>
    <row r="314" spans="1:4" x14ac:dyDescent="0.25">
      <c r="B314" s="124"/>
      <c r="C314" s="211"/>
      <c r="D314" s="211"/>
    </row>
    <row r="315" spans="1:4" x14ac:dyDescent="0.25">
      <c r="A315" s="4" t="s">
        <v>190</v>
      </c>
      <c r="B315" s="362" t="s">
        <v>847</v>
      </c>
      <c r="C315" s="211">
        <v>0</v>
      </c>
      <c r="D315" s="211"/>
    </row>
    <row r="316" spans="1:4" x14ac:dyDescent="0.25">
      <c r="C316" s="211">
        <v>0</v>
      </c>
      <c r="D316" s="211"/>
    </row>
    <row r="317" spans="1:4" x14ac:dyDescent="0.25">
      <c r="C317" s="211"/>
      <c r="D317" s="211"/>
    </row>
    <row r="318" spans="1:4" x14ac:dyDescent="0.25">
      <c r="B318" s="241" t="s">
        <v>255</v>
      </c>
      <c r="C318" s="211"/>
      <c r="D318" s="211"/>
    </row>
    <row r="319" spans="1:4" x14ac:dyDescent="0.25">
      <c r="A319" s="242" t="s">
        <v>5</v>
      </c>
      <c r="B319" s="242" t="s">
        <v>4</v>
      </c>
      <c r="C319" s="349" t="s">
        <v>724</v>
      </c>
      <c r="D319" s="349" t="s">
        <v>725</v>
      </c>
    </row>
    <row r="320" spans="1:4" x14ac:dyDescent="0.25">
      <c r="A320" s="48" t="s">
        <v>255</v>
      </c>
      <c r="B320" s="19" t="s">
        <v>256</v>
      </c>
      <c r="C320" s="255">
        <v>3356.1777999999995</v>
      </c>
      <c r="D320" s="255">
        <v>3517.25</v>
      </c>
    </row>
    <row r="321" spans="1:4" x14ac:dyDescent="0.25">
      <c r="A321" s="129" t="s">
        <v>255</v>
      </c>
      <c r="B321" s="130" t="s">
        <v>257</v>
      </c>
      <c r="C321" s="255">
        <v>0</v>
      </c>
      <c r="D321" s="255"/>
    </row>
    <row r="322" spans="1:4" x14ac:dyDescent="0.25">
      <c r="A322" s="129" t="s">
        <v>255</v>
      </c>
      <c r="B322" s="132" t="s">
        <v>258</v>
      </c>
      <c r="C322" s="255">
        <v>6712.355599999999</v>
      </c>
      <c r="D322" s="255">
        <v>7034.55</v>
      </c>
    </row>
    <row r="323" spans="1:4" x14ac:dyDescent="0.25">
      <c r="A323" s="129" t="s">
        <v>255</v>
      </c>
      <c r="B323" s="132" t="s">
        <v>259</v>
      </c>
      <c r="C323" s="255">
        <v>13424.711199999998</v>
      </c>
      <c r="D323" s="255">
        <v>14069.1</v>
      </c>
    </row>
    <row r="324" spans="1:4" x14ac:dyDescent="0.25">
      <c r="A324" s="129" t="s">
        <v>255</v>
      </c>
      <c r="B324" s="132" t="s">
        <v>260</v>
      </c>
      <c r="C324" s="255">
        <v>17875.371600000002</v>
      </c>
      <c r="D324" s="255">
        <v>18733.349999999999</v>
      </c>
    </row>
    <row r="325" spans="1:4" x14ac:dyDescent="0.25">
      <c r="A325" s="129" t="s">
        <v>255</v>
      </c>
      <c r="B325" s="130" t="s">
        <v>848</v>
      </c>
      <c r="C325" s="255">
        <v>0</v>
      </c>
      <c r="D325" s="255"/>
    </row>
    <row r="326" spans="1:4" x14ac:dyDescent="0.25">
      <c r="A326" s="129" t="s">
        <v>255</v>
      </c>
      <c r="B326" s="132" t="s">
        <v>261</v>
      </c>
      <c r="C326" s="255">
        <v>364.79290000000003</v>
      </c>
      <c r="D326" s="255">
        <v>382.3</v>
      </c>
    </row>
    <row r="327" spans="1:4" x14ac:dyDescent="0.25">
      <c r="A327" s="129" t="s">
        <v>255</v>
      </c>
      <c r="B327" s="132" t="s">
        <v>262</v>
      </c>
      <c r="C327" s="255">
        <v>729.58580000000006</v>
      </c>
      <c r="D327" s="255">
        <v>764.6</v>
      </c>
    </row>
    <row r="328" spans="1:4" x14ac:dyDescent="0.25">
      <c r="A328" s="129" t="s">
        <v>255</v>
      </c>
      <c r="B328" s="132" t="s">
        <v>263</v>
      </c>
      <c r="C328" s="255">
        <v>1429.9757</v>
      </c>
      <c r="D328" s="255">
        <v>1498.6</v>
      </c>
    </row>
    <row r="329" spans="1:4" x14ac:dyDescent="0.25">
      <c r="A329" s="129" t="s">
        <v>255</v>
      </c>
      <c r="B329" s="132" t="s">
        <v>264</v>
      </c>
      <c r="C329" s="255">
        <v>875.56529999999987</v>
      </c>
      <c r="D329" s="255">
        <v>917.55</v>
      </c>
    </row>
    <row r="330" spans="1:4" x14ac:dyDescent="0.25">
      <c r="A330" s="129" t="s">
        <v>255</v>
      </c>
      <c r="B330" s="132" t="s">
        <v>265</v>
      </c>
      <c r="C330" s="255">
        <v>3356.1777999999995</v>
      </c>
      <c r="D330" s="255">
        <v>3517.25</v>
      </c>
    </row>
    <row r="331" spans="1:4" x14ac:dyDescent="0.25">
      <c r="A331" s="129" t="s">
        <v>255</v>
      </c>
      <c r="B331" s="132" t="s">
        <v>266</v>
      </c>
      <c r="C331" s="255">
        <v>3356.1777999999995</v>
      </c>
      <c r="D331" s="255">
        <v>3517.25</v>
      </c>
    </row>
    <row r="332" spans="1:4" x14ac:dyDescent="0.25">
      <c r="A332" s="129" t="s">
        <v>255</v>
      </c>
      <c r="B332" s="132" t="s">
        <v>267</v>
      </c>
      <c r="C332" s="255">
        <v>136.94020000000003</v>
      </c>
      <c r="D332" s="255">
        <v>143.5</v>
      </c>
    </row>
    <row r="333" spans="1:4" x14ac:dyDescent="0.25">
      <c r="A333" s="129" t="s">
        <v>255</v>
      </c>
      <c r="B333" s="53" t="s">
        <v>268</v>
      </c>
      <c r="C333" s="255">
        <v>0</v>
      </c>
      <c r="D333" s="255"/>
    </row>
    <row r="334" spans="1:4" x14ac:dyDescent="0.25">
      <c r="A334" s="129" t="s">
        <v>255</v>
      </c>
      <c r="B334" s="53" t="s">
        <v>269</v>
      </c>
      <c r="C334" s="255">
        <v>2463.1572999999994</v>
      </c>
      <c r="D334" s="255">
        <v>2581.35</v>
      </c>
    </row>
    <row r="335" spans="1:4" x14ac:dyDescent="0.25">
      <c r="A335" s="129" t="s">
        <v>255</v>
      </c>
      <c r="B335" s="53" t="s">
        <v>270</v>
      </c>
      <c r="C335" s="255">
        <v>288.84199999999998</v>
      </c>
      <c r="D335" s="255">
        <v>302.7</v>
      </c>
    </row>
    <row r="336" spans="1:4" x14ac:dyDescent="0.25">
      <c r="A336" s="129" t="s">
        <v>255</v>
      </c>
      <c r="B336" s="53" t="s">
        <v>271</v>
      </c>
      <c r="C336" s="255">
        <v>0</v>
      </c>
      <c r="D336" s="255"/>
    </row>
    <row r="337" spans="1:4" x14ac:dyDescent="0.25">
      <c r="A337" s="129" t="s">
        <v>255</v>
      </c>
      <c r="B337" s="132" t="s">
        <v>272</v>
      </c>
      <c r="C337" s="255">
        <v>141.30399999999997</v>
      </c>
      <c r="D337" s="255">
        <v>148.05000000000001</v>
      </c>
    </row>
    <row r="338" spans="1:4" x14ac:dyDescent="0.25">
      <c r="A338" s="129" t="s">
        <v>255</v>
      </c>
      <c r="B338" s="132" t="s">
        <v>273</v>
      </c>
      <c r="C338" s="255">
        <v>158.96699999999998</v>
      </c>
      <c r="D338" s="255">
        <v>166.6</v>
      </c>
    </row>
    <row r="339" spans="1:4" x14ac:dyDescent="0.25">
      <c r="A339" s="129" t="s">
        <v>255</v>
      </c>
      <c r="B339" s="132" t="s">
        <v>274</v>
      </c>
      <c r="C339" s="255">
        <v>211.95600000000002</v>
      </c>
      <c r="D339" s="255">
        <v>222.1</v>
      </c>
    </row>
    <row r="340" spans="1:4" x14ac:dyDescent="0.25">
      <c r="A340" s="129" t="s">
        <v>255</v>
      </c>
      <c r="B340" s="151" t="s">
        <v>275</v>
      </c>
      <c r="C340" s="255">
        <v>0</v>
      </c>
      <c r="D340" s="255"/>
    </row>
    <row r="341" spans="1:4" x14ac:dyDescent="0.25">
      <c r="A341" s="129" t="s">
        <v>255</v>
      </c>
      <c r="B341" s="25" t="s">
        <v>276</v>
      </c>
      <c r="C341" s="255">
        <v>8542.2423999999992</v>
      </c>
      <c r="D341" s="255">
        <v>8952.25</v>
      </c>
    </row>
    <row r="342" spans="1:4" x14ac:dyDescent="0.25">
      <c r="A342" s="129" t="s">
        <v>255</v>
      </c>
      <c r="B342" s="25" t="s">
        <v>277</v>
      </c>
      <c r="C342" s="255">
        <v>13821.816999999999</v>
      </c>
      <c r="D342" s="255">
        <v>14485.25</v>
      </c>
    </row>
    <row r="343" spans="1:4" x14ac:dyDescent="0.25">
      <c r="A343" s="129" t="s">
        <v>255</v>
      </c>
      <c r="B343" s="25" t="s">
        <v>278</v>
      </c>
      <c r="C343" s="255">
        <v>20733.868399999996</v>
      </c>
      <c r="D343" s="255">
        <v>21729.05</v>
      </c>
    </row>
    <row r="344" spans="1:4" x14ac:dyDescent="0.25">
      <c r="A344" s="129" t="s">
        <v>255</v>
      </c>
      <c r="B344" s="25" t="s">
        <v>279</v>
      </c>
      <c r="C344" s="255">
        <v>34556.828299999994</v>
      </c>
      <c r="D344" s="255">
        <v>36215.550000000003</v>
      </c>
    </row>
    <row r="345" spans="1:4" x14ac:dyDescent="0.25">
      <c r="A345" s="129" t="s">
        <v>255</v>
      </c>
      <c r="B345" s="25" t="s">
        <v>280</v>
      </c>
      <c r="C345" s="255">
        <v>0</v>
      </c>
      <c r="D345" s="255"/>
    </row>
    <row r="346" spans="1:4" x14ac:dyDescent="0.25">
      <c r="A346" s="129" t="s">
        <v>255</v>
      </c>
      <c r="B346" s="25" t="s">
        <v>281</v>
      </c>
      <c r="C346" s="255">
        <v>7612.9607999999998</v>
      </c>
      <c r="D346" s="255">
        <v>7978.35</v>
      </c>
    </row>
    <row r="347" spans="1:4" x14ac:dyDescent="0.25">
      <c r="A347" s="129" t="s">
        <v>255</v>
      </c>
      <c r="B347" s="25" t="s">
        <v>282</v>
      </c>
      <c r="C347" s="255">
        <v>8699.7548000000006</v>
      </c>
      <c r="D347" s="255">
        <v>9117.2999999999993</v>
      </c>
    </row>
    <row r="348" spans="1:4" x14ac:dyDescent="0.25">
      <c r="A348" s="129" t="s">
        <v>255</v>
      </c>
      <c r="B348" s="25" t="s">
        <v>283</v>
      </c>
      <c r="C348" s="255">
        <v>6910.9084999999995</v>
      </c>
      <c r="D348" s="255">
        <v>7242.6</v>
      </c>
    </row>
    <row r="349" spans="1:4" x14ac:dyDescent="0.25">
      <c r="A349" s="129" t="s">
        <v>255</v>
      </c>
      <c r="B349" s="25" t="s">
        <v>284</v>
      </c>
      <c r="C349" s="255">
        <v>3261.4209999999998</v>
      </c>
      <c r="D349" s="255">
        <v>3417.95</v>
      </c>
    </row>
    <row r="350" spans="1:4" x14ac:dyDescent="0.25">
      <c r="A350" s="129" t="s">
        <v>255</v>
      </c>
      <c r="B350" s="25" t="s">
        <v>285</v>
      </c>
      <c r="C350" s="255">
        <v>1711.7525000000001</v>
      </c>
      <c r="D350" s="255">
        <v>1793.9</v>
      </c>
    </row>
    <row r="351" spans="1:4" x14ac:dyDescent="0.25">
      <c r="A351" s="129" t="s">
        <v>255</v>
      </c>
      <c r="B351" s="25" t="s">
        <v>286</v>
      </c>
      <c r="C351" s="255">
        <v>1522.6544999999999</v>
      </c>
      <c r="D351" s="255">
        <v>1595.7</v>
      </c>
    </row>
    <row r="352" spans="1:4" x14ac:dyDescent="0.25">
      <c r="A352" s="129" t="s">
        <v>255</v>
      </c>
      <c r="B352" s="25" t="s">
        <v>287</v>
      </c>
      <c r="C352" s="255">
        <v>358.66279999999989</v>
      </c>
      <c r="D352" s="255">
        <v>375.85</v>
      </c>
    </row>
    <row r="353" spans="1:4" x14ac:dyDescent="0.25">
      <c r="A353" s="129" t="s">
        <v>255</v>
      </c>
      <c r="B353" s="25" t="s">
        <v>288</v>
      </c>
      <c r="C353" s="255">
        <v>1522.6544999999999</v>
      </c>
      <c r="D353" s="375" t="s">
        <v>723</v>
      </c>
    </row>
    <row r="354" spans="1:4" x14ac:dyDescent="0.25">
      <c r="A354" s="129" t="s">
        <v>255</v>
      </c>
      <c r="B354" s="25" t="s">
        <v>289</v>
      </c>
      <c r="C354" s="255">
        <v>1711.7525000000001</v>
      </c>
      <c r="D354" s="255">
        <v>1793.9</v>
      </c>
    </row>
    <row r="355" spans="1:4" x14ac:dyDescent="0.25">
      <c r="A355" s="129" t="s">
        <v>255</v>
      </c>
      <c r="B355" s="25" t="s">
        <v>290</v>
      </c>
      <c r="C355" s="255">
        <v>1522.6544999999999</v>
      </c>
      <c r="D355" s="255">
        <v>1595.7</v>
      </c>
    </row>
    <row r="356" spans="1:4" x14ac:dyDescent="0.25">
      <c r="A356" s="129" t="s">
        <v>255</v>
      </c>
      <c r="B356" s="25" t="s">
        <v>291</v>
      </c>
      <c r="C356" s="255">
        <v>6911.9474999999984</v>
      </c>
      <c r="D356" s="255">
        <v>7243.7</v>
      </c>
    </row>
    <row r="357" spans="1:4" x14ac:dyDescent="0.25">
      <c r="A357" s="129" t="s">
        <v>255</v>
      </c>
      <c r="B357" s="25" t="s">
        <v>292</v>
      </c>
      <c r="C357" s="255">
        <v>1711.7525000000001</v>
      </c>
      <c r="D357" s="255">
        <v>1793.9</v>
      </c>
    </row>
    <row r="358" spans="1:4" x14ac:dyDescent="0.25">
      <c r="A358" s="129" t="s">
        <v>255</v>
      </c>
      <c r="B358" s="25" t="s">
        <v>293</v>
      </c>
      <c r="C358" s="255">
        <v>5270.9509000000007</v>
      </c>
      <c r="D358" s="255">
        <v>5523.95</v>
      </c>
    </row>
    <row r="359" spans="1:4" x14ac:dyDescent="0.25">
      <c r="A359" s="129" t="s">
        <v>255</v>
      </c>
      <c r="B359" s="151" t="s">
        <v>294</v>
      </c>
      <c r="C359" s="255">
        <v>0</v>
      </c>
      <c r="D359" s="255"/>
    </row>
    <row r="360" spans="1:4" x14ac:dyDescent="0.25">
      <c r="A360" s="129" t="s">
        <v>255</v>
      </c>
      <c r="B360" s="25" t="s">
        <v>295</v>
      </c>
      <c r="C360" s="255">
        <v>6910.9084999999995</v>
      </c>
      <c r="D360" s="255">
        <v>7242.6</v>
      </c>
    </row>
    <row r="361" spans="1:4" x14ac:dyDescent="0.25">
      <c r="A361" s="129" t="s">
        <v>255</v>
      </c>
      <c r="B361" s="25" t="s">
        <v>296</v>
      </c>
      <c r="C361" s="255">
        <v>13821.816999999999</v>
      </c>
      <c r="D361" s="255">
        <v>14485.25</v>
      </c>
    </row>
    <row r="362" spans="1:4" x14ac:dyDescent="0.25">
      <c r="A362" s="129" t="s">
        <v>255</v>
      </c>
      <c r="B362" s="25" t="s">
        <v>297</v>
      </c>
      <c r="C362" s="255">
        <v>20732.7255</v>
      </c>
      <c r="D362" s="255">
        <v>21727.9</v>
      </c>
    </row>
    <row r="363" spans="1:4" x14ac:dyDescent="0.25">
      <c r="A363" s="129" t="s">
        <v>255</v>
      </c>
      <c r="B363" s="25" t="s">
        <v>298</v>
      </c>
      <c r="C363" s="255">
        <v>34515.4761</v>
      </c>
      <c r="D363" s="255">
        <v>36172.199999999997</v>
      </c>
    </row>
    <row r="364" spans="1:4" x14ac:dyDescent="0.25">
      <c r="A364" s="129" t="s">
        <v>255</v>
      </c>
      <c r="B364" s="25" t="s">
        <v>299</v>
      </c>
      <c r="C364" s="255">
        <v>3261.4729499999999</v>
      </c>
      <c r="D364" s="255">
        <v>3418</v>
      </c>
    </row>
    <row r="365" spans="1:4" x14ac:dyDescent="0.25">
      <c r="C365" s="211"/>
      <c r="D365" s="211"/>
    </row>
    <row r="366" spans="1:4" x14ac:dyDescent="0.25">
      <c r="C366" s="211"/>
      <c r="D366" s="211"/>
    </row>
    <row r="367" spans="1:4" x14ac:dyDescent="0.25">
      <c r="B367" s="241" t="s">
        <v>300</v>
      </c>
      <c r="C367" s="211"/>
      <c r="D367" s="211"/>
    </row>
    <row r="368" spans="1:4" x14ac:dyDescent="0.25">
      <c r="A368" s="242" t="s">
        <v>5</v>
      </c>
      <c r="B368" s="242" t="s">
        <v>4</v>
      </c>
      <c r="C368" s="257" t="s">
        <v>724</v>
      </c>
      <c r="D368" s="257" t="s">
        <v>725</v>
      </c>
    </row>
    <row r="369" spans="1:4" x14ac:dyDescent="0.25">
      <c r="A369" s="24" t="s">
        <v>300</v>
      </c>
      <c r="B369" s="85" t="s">
        <v>301</v>
      </c>
      <c r="C369" s="255">
        <v>0</v>
      </c>
      <c r="D369" s="255">
        <v>0</v>
      </c>
    </row>
    <row r="370" spans="1:4" x14ac:dyDescent="0.25">
      <c r="A370" s="24" t="s">
        <v>300</v>
      </c>
      <c r="B370" s="24" t="s">
        <v>810</v>
      </c>
      <c r="C370" s="255">
        <v>178.708</v>
      </c>
      <c r="D370" s="255">
        <v>187.25</v>
      </c>
    </row>
    <row r="371" spans="1:4" x14ac:dyDescent="0.25">
      <c r="A371" s="24" t="s">
        <v>300</v>
      </c>
      <c r="B371" s="24" t="s">
        <v>809</v>
      </c>
      <c r="C371" s="255">
        <v>85.197999999999993</v>
      </c>
      <c r="D371" s="255">
        <v>89.25</v>
      </c>
    </row>
    <row r="372" spans="1:4" x14ac:dyDescent="0.25">
      <c r="A372" s="24" t="s">
        <v>300</v>
      </c>
      <c r="B372" s="85" t="s">
        <v>304</v>
      </c>
      <c r="C372" s="255">
        <v>0</v>
      </c>
      <c r="D372" s="255">
        <v>0</v>
      </c>
    </row>
    <row r="373" spans="1:4" x14ac:dyDescent="0.25">
      <c r="A373" s="24" t="s">
        <v>300</v>
      </c>
      <c r="B373" s="85" t="s">
        <v>306</v>
      </c>
      <c r="C373" s="255">
        <v>0</v>
      </c>
      <c r="D373" s="255">
        <v>0</v>
      </c>
    </row>
    <row r="374" spans="1:4" x14ac:dyDescent="0.25">
      <c r="A374" s="24" t="s">
        <v>300</v>
      </c>
      <c r="B374" s="24" t="s">
        <v>831</v>
      </c>
      <c r="C374" s="255">
        <v>363.64999999999992</v>
      </c>
      <c r="D374" s="255">
        <v>381.1</v>
      </c>
    </row>
    <row r="375" spans="1:4" x14ac:dyDescent="0.25">
      <c r="A375" s="24" t="s">
        <v>300</v>
      </c>
      <c r="B375" s="24" t="s">
        <v>832</v>
      </c>
      <c r="C375" s="255">
        <v>363.64999999999992</v>
      </c>
      <c r="D375" s="255">
        <v>381.1</v>
      </c>
    </row>
    <row r="376" spans="1:4" x14ac:dyDescent="0.25">
      <c r="A376" s="24" t="s">
        <v>300</v>
      </c>
      <c r="B376" s="19" t="s">
        <v>309</v>
      </c>
      <c r="C376" s="255">
        <v>174.86370000000002</v>
      </c>
      <c r="D376" s="255">
        <v>183.25</v>
      </c>
    </row>
    <row r="377" spans="1:4" x14ac:dyDescent="0.25">
      <c r="A377" s="24" t="s">
        <v>300</v>
      </c>
      <c r="B377" s="19" t="s">
        <v>310</v>
      </c>
      <c r="C377" s="255">
        <v>174.86370000000002</v>
      </c>
      <c r="D377" s="255">
        <v>183.25</v>
      </c>
    </row>
    <row r="378" spans="1:4" x14ac:dyDescent="0.25">
      <c r="A378" s="24" t="s">
        <v>300</v>
      </c>
      <c r="B378" s="19" t="s">
        <v>311</v>
      </c>
      <c r="C378" s="255">
        <v>252.57626423719299</v>
      </c>
      <c r="D378" s="255"/>
    </row>
    <row r="379" spans="1:4" x14ac:dyDescent="0.25">
      <c r="A379" s="24" t="s">
        <v>300</v>
      </c>
      <c r="B379" s="19" t="s">
        <v>312</v>
      </c>
      <c r="C379" s="255">
        <v>19.533200000000001</v>
      </c>
      <c r="D379" s="255"/>
    </row>
    <row r="380" spans="1:4" x14ac:dyDescent="0.25">
      <c r="A380" s="24" t="s">
        <v>300</v>
      </c>
      <c r="B380" s="19" t="s">
        <v>313</v>
      </c>
      <c r="C380" s="255">
        <v>97.250400000000013</v>
      </c>
      <c r="D380" s="255"/>
    </row>
    <row r="381" spans="1:4" x14ac:dyDescent="0.25">
      <c r="C381" s="211"/>
      <c r="D381" s="211"/>
    </row>
    <row r="382" spans="1:4" x14ac:dyDescent="0.25">
      <c r="C382" s="211"/>
      <c r="D382" s="211"/>
    </row>
    <row r="383" spans="1:4" x14ac:dyDescent="0.25">
      <c r="B383" s="241" t="s">
        <v>314</v>
      </c>
      <c r="C383" s="211"/>
      <c r="D383" s="211"/>
    </row>
    <row r="384" spans="1:4" x14ac:dyDescent="0.25">
      <c r="A384" s="242" t="s">
        <v>5</v>
      </c>
      <c r="B384" s="242" t="s">
        <v>4</v>
      </c>
      <c r="C384" s="257" t="s">
        <v>724</v>
      </c>
      <c r="D384" s="257" t="s">
        <v>725</v>
      </c>
    </row>
    <row r="385" spans="1:4" x14ac:dyDescent="0.25">
      <c r="A385" s="129" t="s">
        <v>316</v>
      </c>
      <c r="B385" s="14" t="s">
        <v>317</v>
      </c>
      <c r="C385" s="264" t="s">
        <v>716</v>
      </c>
      <c r="D385" s="264" t="s">
        <v>716</v>
      </c>
    </row>
    <row r="386" spans="1:4" x14ac:dyDescent="0.25">
      <c r="A386" s="129" t="s">
        <v>316</v>
      </c>
      <c r="B386" s="14" t="s">
        <v>319</v>
      </c>
      <c r="C386" s="264" t="s">
        <v>716</v>
      </c>
      <c r="D386" s="264" t="s">
        <v>716</v>
      </c>
    </row>
    <row r="387" spans="1:4" x14ac:dyDescent="0.25">
      <c r="A387" s="129" t="s">
        <v>316</v>
      </c>
      <c r="B387" s="14" t="s">
        <v>320</v>
      </c>
      <c r="C387" s="264" t="s">
        <v>716</v>
      </c>
      <c r="D387" s="264" t="s">
        <v>716</v>
      </c>
    </row>
    <row r="388" spans="1:4" x14ac:dyDescent="0.25">
      <c r="A388" s="129" t="s">
        <v>316</v>
      </c>
      <c r="B388" s="14" t="s">
        <v>321</v>
      </c>
      <c r="C388" s="264" t="s">
        <v>716</v>
      </c>
      <c r="D388" s="264" t="s">
        <v>716</v>
      </c>
    </row>
    <row r="389" spans="1:4" x14ac:dyDescent="0.25">
      <c r="A389" s="129" t="s">
        <v>316</v>
      </c>
      <c r="B389" s="137" t="s">
        <v>322</v>
      </c>
      <c r="C389" s="264" t="s">
        <v>716</v>
      </c>
      <c r="D389" s="264" t="s">
        <v>716</v>
      </c>
    </row>
    <row r="390" spans="1:4" x14ac:dyDescent="0.25">
      <c r="A390" s="129" t="s">
        <v>316</v>
      </c>
      <c r="B390" s="137" t="s">
        <v>323</v>
      </c>
      <c r="C390" s="264" t="s">
        <v>716</v>
      </c>
      <c r="D390" s="264" t="s">
        <v>716</v>
      </c>
    </row>
    <row r="391" spans="1:4" x14ac:dyDescent="0.25">
      <c r="A391" s="129" t="s">
        <v>316</v>
      </c>
      <c r="B391" s="14" t="s">
        <v>324</v>
      </c>
      <c r="C391" s="264" t="s">
        <v>716</v>
      </c>
      <c r="D391" s="264" t="s">
        <v>716</v>
      </c>
    </row>
    <row r="392" spans="1:4" x14ac:dyDescent="0.25">
      <c r="A392" s="129" t="s">
        <v>316</v>
      </c>
      <c r="B392" s="14" t="s">
        <v>325</v>
      </c>
      <c r="C392" s="264" t="s">
        <v>716</v>
      </c>
      <c r="D392" s="264" t="s">
        <v>716</v>
      </c>
    </row>
    <row r="393" spans="1:4" x14ac:dyDescent="0.25">
      <c r="A393" s="129" t="s">
        <v>316</v>
      </c>
      <c r="B393" s="14" t="s">
        <v>326</v>
      </c>
      <c r="C393" s="264" t="s">
        <v>716</v>
      </c>
      <c r="D393" s="264" t="s">
        <v>716</v>
      </c>
    </row>
    <row r="394" spans="1:4" x14ac:dyDescent="0.25">
      <c r="A394" s="129" t="s">
        <v>316</v>
      </c>
      <c r="B394" s="14" t="s">
        <v>327</v>
      </c>
      <c r="C394" s="264" t="s">
        <v>716</v>
      </c>
      <c r="D394" s="264" t="s">
        <v>716</v>
      </c>
    </row>
    <row r="395" spans="1:4" x14ac:dyDescent="0.25">
      <c r="A395" s="129" t="s">
        <v>316</v>
      </c>
      <c r="B395" s="14" t="s">
        <v>328</v>
      </c>
      <c r="C395" s="264" t="s">
        <v>716</v>
      </c>
      <c r="D395" s="264" t="s">
        <v>716</v>
      </c>
    </row>
    <row r="396" spans="1:4" x14ac:dyDescent="0.25">
      <c r="A396" s="129" t="s">
        <v>316</v>
      </c>
      <c r="B396" s="14" t="s">
        <v>329</v>
      </c>
      <c r="C396" s="264" t="s">
        <v>716</v>
      </c>
      <c r="D396" s="264" t="s">
        <v>716</v>
      </c>
    </row>
    <row r="397" spans="1:4" x14ac:dyDescent="0.25">
      <c r="A397" s="129" t="s">
        <v>316</v>
      </c>
      <c r="B397" s="137" t="s">
        <v>330</v>
      </c>
      <c r="C397" s="264" t="s">
        <v>716</v>
      </c>
      <c r="D397" s="264" t="s">
        <v>716</v>
      </c>
    </row>
    <row r="398" spans="1:4" x14ac:dyDescent="0.25">
      <c r="A398" s="129" t="s">
        <v>316</v>
      </c>
      <c r="B398" s="14" t="s">
        <v>331</v>
      </c>
      <c r="C398" s="264" t="s">
        <v>318</v>
      </c>
      <c r="D398" s="264" t="s">
        <v>318</v>
      </c>
    </row>
    <row r="399" spans="1:4" x14ac:dyDescent="0.25">
      <c r="A399" s="129" t="s">
        <v>316</v>
      </c>
      <c r="B399" s="137" t="s">
        <v>332</v>
      </c>
      <c r="C399" s="264" t="s">
        <v>716</v>
      </c>
      <c r="D399" s="264" t="s">
        <v>716</v>
      </c>
    </row>
    <row r="400" spans="1:4" x14ac:dyDescent="0.25">
      <c r="A400" s="129" t="s">
        <v>316</v>
      </c>
      <c r="B400" s="137" t="s">
        <v>333</v>
      </c>
      <c r="C400" s="264" t="s">
        <v>716</v>
      </c>
      <c r="D400" s="264" t="s">
        <v>716</v>
      </c>
    </row>
    <row r="401" spans="1:4" x14ac:dyDescent="0.25">
      <c r="A401" s="129" t="s">
        <v>316</v>
      </c>
      <c r="B401" s="137" t="s">
        <v>334</v>
      </c>
      <c r="C401" s="264" t="s">
        <v>716</v>
      </c>
      <c r="D401" s="264" t="s">
        <v>716</v>
      </c>
    </row>
    <row r="402" spans="1:4" x14ac:dyDescent="0.25">
      <c r="A402" s="129" t="s">
        <v>316</v>
      </c>
      <c r="B402" s="138" t="s">
        <v>335</v>
      </c>
      <c r="C402" s="264" t="s">
        <v>716</v>
      </c>
      <c r="D402" s="264" t="s">
        <v>716</v>
      </c>
    </row>
    <row r="403" spans="1:4" x14ac:dyDescent="0.25">
      <c r="A403" s="129" t="s">
        <v>316</v>
      </c>
      <c r="B403" s="137" t="s">
        <v>336</v>
      </c>
      <c r="C403" s="264" t="s">
        <v>716</v>
      </c>
      <c r="D403" s="264" t="s">
        <v>716</v>
      </c>
    </row>
    <row r="404" spans="1:4" x14ac:dyDescent="0.25">
      <c r="A404" s="129" t="s">
        <v>316</v>
      </c>
      <c r="B404" s="137" t="s">
        <v>337</v>
      </c>
      <c r="C404" s="264" t="s">
        <v>716</v>
      </c>
      <c r="D404" s="264" t="s">
        <v>716</v>
      </c>
    </row>
    <row r="405" spans="1:4" x14ac:dyDescent="0.25">
      <c r="A405" s="129" t="s">
        <v>316</v>
      </c>
      <c r="B405" s="137" t="s">
        <v>338</v>
      </c>
      <c r="C405" s="264" t="s">
        <v>716</v>
      </c>
      <c r="D405" s="264" t="s">
        <v>716</v>
      </c>
    </row>
    <row r="406" spans="1:4" x14ac:dyDescent="0.25">
      <c r="A406" s="129" t="s">
        <v>316</v>
      </c>
      <c r="B406" s="138" t="s">
        <v>337</v>
      </c>
      <c r="C406" s="264" t="s">
        <v>716</v>
      </c>
      <c r="D406" s="264" t="s">
        <v>716</v>
      </c>
    </row>
    <row r="407" spans="1:4" x14ac:dyDescent="0.25">
      <c r="A407" s="129" t="s">
        <v>316</v>
      </c>
      <c r="B407" s="138" t="s">
        <v>339</v>
      </c>
      <c r="C407" s="264" t="s">
        <v>716</v>
      </c>
      <c r="D407" s="264" t="s">
        <v>716</v>
      </c>
    </row>
    <row r="408" spans="1:4" x14ac:dyDescent="0.25">
      <c r="A408" s="129" t="s">
        <v>316</v>
      </c>
      <c r="B408" s="138" t="s">
        <v>340</v>
      </c>
      <c r="C408" s="350" t="s">
        <v>716</v>
      </c>
      <c r="D408" s="350" t="s">
        <v>716</v>
      </c>
    </row>
    <row r="409" spans="1:4" x14ac:dyDescent="0.25">
      <c r="A409" s="129" t="s">
        <v>316</v>
      </c>
      <c r="B409" s="137" t="s">
        <v>341</v>
      </c>
      <c r="C409" s="255">
        <v>4186.873885</v>
      </c>
      <c r="D409" s="255">
        <v>4387.8</v>
      </c>
    </row>
    <row r="410" spans="1:4" x14ac:dyDescent="0.25">
      <c r="A410" s="129" t="s">
        <v>316</v>
      </c>
      <c r="B410" s="137" t="s">
        <v>342</v>
      </c>
      <c r="C410" s="255">
        <v>4186.873885</v>
      </c>
      <c r="D410" s="255">
        <v>4387.8</v>
      </c>
    </row>
    <row r="411" spans="1:4" x14ac:dyDescent="0.25">
      <c r="A411" s="129" t="s">
        <v>316</v>
      </c>
      <c r="B411" s="137" t="s">
        <v>343</v>
      </c>
      <c r="C411" s="255">
        <v>4186.873885</v>
      </c>
      <c r="D411" s="255">
        <v>4387.8</v>
      </c>
    </row>
    <row r="412" spans="1:4" x14ac:dyDescent="0.25">
      <c r="A412" s="129" t="s">
        <v>316</v>
      </c>
      <c r="B412" s="14" t="s">
        <v>344</v>
      </c>
      <c r="C412" s="255">
        <v>4186.873885</v>
      </c>
      <c r="D412" s="255">
        <v>4387.8</v>
      </c>
    </row>
    <row r="413" spans="1:4" x14ac:dyDescent="0.25">
      <c r="A413" s="129" t="s">
        <v>316</v>
      </c>
      <c r="B413" s="14" t="s">
        <v>345</v>
      </c>
      <c r="C413" s="255">
        <v>4186.873885</v>
      </c>
      <c r="D413" s="255">
        <v>4387.8</v>
      </c>
    </row>
    <row r="414" spans="1:4" x14ac:dyDescent="0.25">
      <c r="A414" s="129" t="s">
        <v>316</v>
      </c>
      <c r="B414" s="14" t="s">
        <v>346</v>
      </c>
      <c r="C414" s="255">
        <v>4186.873885</v>
      </c>
      <c r="D414" s="255">
        <v>4387.8</v>
      </c>
    </row>
    <row r="415" spans="1:4" x14ac:dyDescent="0.25">
      <c r="A415" s="129" t="s">
        <v>316</v>
      </c>
      <c r="B415" s="14" t="s">
        <v>347</v>
      </c>
      <c r="C415" s="255">
        <v>4186.873885</v>
      </c>
      <c r="D415" s="255">
        <v>4387.8</v>
      </c>
    </row>
    <row r="416" spans="1:4" x14ac:dyDescent="0.25">
      <c r="A416" s="129" t="s">
        <v>316</v>
      </c>
      <c r="B416" s="14" t="s">
        <v>348</v>
      </c>
      <c r="C416" s="255">
        <v>4186.873885</v>
      </c>
      <c r="D416" s="255">
        <v>4387.8</v>
      </c>
    </row>
    <row r="417" spans="1:4" x14ac:dyDescent="0.25">
      <c r="A417" s="129" t="s">
        <v>316</v>
      </c>
      <c r="B417" s="137" t="s">
        <v>349</v>
      </c>
      <c r="C417" s="255">
        <v>3703.7098884841002</v>
      </c>
      <c r="D417" s="255">
        <v>3881.45</v>
      </c>
    </row>
    <row r="418" spans="1:4" x14ac:dyDescent="0.25">
      <c r="A418" s="129" t="s">
        <v>316</v>
      </c>
      <c r="B418" s="14" t="s">
        <v>350</v>
      </c>
      <c r="C418" s="255">
        <v>3703.7098884841002</v>
      </c>
      <c r="D418" s="255">
        <v>3881.45</v>
      </c>
    </row>
    <row r="419" spans="1:4" x14ac:dyDescent="0.25">
      <c r="A419" s="129" t="s">
        <v>316</v>
      </c>
      <c r="B419" s="137" t="s">
        <v>351</v>
      </c>
      <c r="C419" s="255">
        <v>3703.7098884841002</v>
      </c>
      <c r="D419" s="255">
        <v>3881.45</v>
      </c>
    </row>
    <row r="420" spans="1:4" x14ac:dyDescent="0.25">
      <c r="A420" s="129" t="s">
        <v>316</v>
      </c>
      <c r="B420" s="137" t="s">
        <v>352</v>
      </c>
      <c r="C420" s="255">
        <v>3703.7098884841002</v>
      </c>
      <c r="D420" s="255">
        <v>3881.45</v>
      </c>
    </row>
    <row r="421" spans="1:4" x14ac:dyDescent="0.25">
      <c r="A421" s="129" t="s">
        <v>316</v>
      </c>
      <c r="B421" s="10" t="s">
        <v>353</v>
      </c>
      <c r="C421" s="255">
        <v>885.73879453070015</v>
      </c>
      <c r="D421" s="255">
        <v>928.25</v>
      </c>
    </row>
    <row r="422" spans="1:4" x14ac:dyDescent="0.25">
      <c r="A422" s="129" t="s">
        <v>316</v>
      </c>
      <c r="B422" s="14" t="s">
        <v>353</v>
      </c>
      <c r="C422" s="255">
        <v>885.73879453070015</v>
      </c>
      <c r="D422" s="255">
        <v>928.25</v>
      </c>
    </row>
    <row r="423" spans="1:4" x14ac:dyDescent="0.25">
      <c r="A423" s="129" t="s">
        <v>316</v>
      </c>
      <c r="B423" s="14" t="s">
        <v>353</v>
      </c>
      <c r="C423" s="255">
        <v>885.73879453070015</v>
      </c>
      <c r="D423" s="255">
        <v>928.25</v>
      </c>
    </row>
    <row r="424" spans="1:4" x14ac:dyDescent="0.25">
      <c r="A424" s="129" t="s">
        <v>316</v>
      </c>
      <c r="B424" s="10" t="s">
        <v>353</v>
      </c>
      <c r="C424" s="255">
        <v>885.73879453070015</v>
      </c>
      <c r="D424" s="255">
        <v>928.25</v>
      </c>
    </row>
    <row r="425" spans="1:4" x14ac:dyDescent="0.25">
      <c r="A425" s="129" t="s">
        <v>316</v>
      </c>
      <c r="B425" s="138" t="s">
        <v>353</v>
      </c>
      <c r="C425" s="255">
        <v>885.73879453070015</v>
      </c>
      <c r="D425" s="255">
        <v>928.25</v>
      </c>
    </row>
    <row r="426" spans="1:4" x14ac:dyDescent="0.25">
      <c r="A426" s="129" t="s">
        <v>316</v>
      </c>
      <c r="B426" s="10" t="s">
        <v>353</v>
      </c>
      <c r="C426" s="255">
        <v>885.73879453070015</v>
      </c>
      <c r="D426" s="255">
        <v>928.25</v>
      </c>
    </row>
    <row r="427" spans="1:4" x14ac:dyDescent="0.25">
      <c r="A427" s="129" t="s">
        <v>316</v>
      </c>
      <c r="B427" s="10" t="s">
        <v>354</v>
      </c>
      <c r="C427" s="255">
        <v>342.2275724813</v>
      </c>
      <c r="D427" s="255">
        <v>358.65</v>
      </c>
    </row>
    <row r="428" spans="1:4" x14ac:dyDescent="0.25">
      <c r="A428" s="129" t="s">
        <v>316</v>
      </c>
      <c r="B428" s="10" t="s">
        <v>354</v>
      </c>
      <c r="C428" s="255">
        <v>342.2275724813</v>
      </c>
      <c r="D428" s="255">
        <v>358.65</v>
      </c>
    </row>
    <row r="429" spans="1:4" x14ac:dyDescent="0.25">
      <c r="A429" s="129" t="s">
        <v>316</v>
      </c>
      <c r="B429" s="10" t="s">
        <v>354</v>
      </c>
      <c r="C429" s="255">
        <v>342.2275724813</v>
      </c>
      <c r="D429" s="255">
        <v>358.65</v>
      </c>
    </row>
    <row r="430" spans="1:4" x14ac:dyDescent="0.25">
      <c r="A430" s="129" t="s">
        <v>316</v>
      </c>
      <c r="B430" s="138" t="s">
        <v>354</v>
      </c>
      <c r="C430" s="255">
        <v>342.2275724813</v>
      </c>
      <c r="D430" s="255">
        <v>358.65</v>
      </c>
    </row>
    <row r="431" spans="1:4" x14ac:dyDescent="0.25">
      <c r="A431" s="129" t="s">
        <v>316</v>
      </c>
      <c r="B431" s="138" t="s">
        <v>354</v>
      </c>
      <c r="C431" s="255">
        <v>342.2275724813</v>
      </c>
      <c r="D431" s="255">
        <v>358.65</v>
      </c>
    </row>
    <row r="432" spans="1:4" x14ac:dyDescent="0.25">
      <c r="A432" s="129" t="s">
        <v>316</v>
      </c>
      <c r="B432" s="138" t="s">
        <v>354</v>
      </c>
      <c r="C432" s="255">
        <v>342.2275724813</v>
      </c>
      <c r="D432" s="255">
        <v>358.65</v>
      </c>
    </row>
    <row r="433" spans="1:4" x14ac:dyDescent="0.25">
      <c r="A433" s="129" t="s">
        <v>316</v>
      </c>
      <c r="B433" s="10" t="s">
        <v>355</v>
      </c>
      <c r="C433" s="351" t="s">
        <v>356</v>
      </c>
      <c r="D433" s="352" t="s">
        <v>356</v>
      </c>
    </row>
    <row r="434" spans="1:4" x14ac:dyDescent="0.25">
      <c r="A434" s="129" t="s">
        <v>316</v>
      </c>
      <c r="B434" s="140" t="s">
        <v>357</v>
      </c>
      <c r="C434" s="264" t="s">
        <v>356</v>
      </c>
      <c r="D434" s="350" t="s">
        <v>356</v>
      </c>
    </row>
    <row r="435" spans="1:4" x14ac:dyDescent="0.25">
      <c r="A435" s="129" t="s">
        <v>316</v>
      </c>
      <c r="B435" s="140" t="s">
        <v>358</v>
      </c>
      <c r="C435" s="264" t="s">
        <v>356</v>
      </c>
      <c r="D435" s="350" t="s">
        <v>356</v>
      </c>
    </row>
    <row r="436" spans="1:4" x14ac:dyDescent="0.25">
      <c r="A436" s="129" t="s">
        <v>316</v>
      </c>
      <c r="B436" s="138" t="s">
        <v>359</v>
      </c>
      <c r="C436" s="264" t="s">
        <v>318</v>
      </c>
      <c r="D436" s="350" t="s">
        <v>356</v>
      </c>
    </row>
    <row r="437" spans="1:4" x14ac:dyDescent="0.25">
      <c r="A437" s="129" t="s">
        <v>316</v>
      </c>
      <c r="B437" s="138" t="s">
        <v>360</v>
      </c>
      <c r="C437" s="264" t="s">
        <v>318</v>
      </c>
      <c r="D437" s="350" t="s">
        <v>356</v>
      </c>
    </row>
    <row r="438" spans="1:4" x14ac:dyDescent="0.25">
      <c r="A438" s="129" t="s">
        <v>316</v>
      </c>
      <c r="B438" s="138" t="s">
        <v>361</v>
      </c>
      <c r="C438" s="264" t="s">
        <v>318</v>
      </c>
      <c r="D438" s="350" t="s">
        <v>356</v>
      </c>
    </row>
    <row r="439" spans="1:4" x14ac:dyDescent="0.25">
      <c r="A439" s="129" t="s">
        <v>316</v>
      </c>
      <c r="B439" s="138" t="s">
        <v>361</v>
      </c>
      <c r="C439" s="264" t="s">
        <v>318</v>
      </c>
      <c r="D439" s="350" t="s">
        <v>356</v>
      </c>
    </row>
    <row r="440" spans="1:4" x14ac:dyDescent="0.25">
      <c r="A440" s="129" t="s">
        <v>316</v>
      </c>
      <c r="B440" s="138" t="s">
        <v>361</v>
      </c>
      <c r="C440" s="264" t="s">
        <v>318</v>
      </c>
      <c r="D440" s="350" t="s">
        <v>356</v>
      </c>
    </row>
    <row r="441" spans="1:4" x14ac:dyDescent="0.25">
      <c r="A441" s="129" t="s">
        <v>316</v>
      </c>
      <c r="B441" s="138" t="s">
        <v>362</v>
      </c>
      <c r="C441" s="264" t="s">
        <v>318</v>
      </c>
      <c r="D441" s="350" t="s">
        <v>356</v>
      </c>
    </row>
    <row r="442" spans="1:4" x14ac:dyDescent="0.25">
      <c r="A442" s="129" t="s">
        <v>316</v>
      </c>
      <c r="B442" s="10" t="s">
        <v>364</v>
      </c>
      <c r="C442" s="264" t="s">
        <v>318</v>
      </c>
      <c r="D442" s="350" t="s">
        <v>356</v>
      </c>
    </row>
    <row r="443" spans="1:4" x14ac:dyDescent="0.25">
      <c r="A443" s="129" t="s">
        <v>316</v>
      </c>
      <c r="B443" s="10" t="s">
        <v>115</v>
      </c>
      <c r="C443" s="264" t="s">
        <v>318</v>
      </c>
      <c r="D443" s="350" t="s">
        <v>356</v>
      </c>
    </row>
    <row r="444" spans="1:4" x14ac:dyDescent="0.25">
      <c r="A444" s="129" t="s">
        <v>316</v>
      </c>
      <c r="B444" s="138" t="s">
        <v>365</v>
      </c>
      <c r="C444" s="264" t="s">
        <v>356</v>
      </c>
      <c r="D444" s="350" t="s">
        <v>356</v>
      </c>
    </row>
    <row r="445" spans="1:4" x14ac:dyDescent="0.25">
      <c r="A445" s="129" t="s">
        <v>316</v>
      </c>
      <c r="B445" s="141" t="s">
        <v>366</v>
      </c>
      <c r="C445" s="264" t="s">
        <v>318</v>
      </c>
      <c r="D445" s="350" t="s">
        <v>356</v>
      </c>
    </row>
    <row r="446" spans="1:4" x14ac:dyDescent="0.25">
      <c r="A446" s="129" t="s">
        <v>316</v>
      </c>
      <c r="B446" s="140" t="s">
        <v>367</v>
      </c>
      <c r="C446" s="264" t="s">
        <v>318</v>
      </c>
      <c r="D446" s="350" t="s">
        <v>356</v>
      </c>
    </row>
    <row r="447" spans="1:4" x14ac:dyDescent="0.25">
      <c r="A447" s="129" t="s">
        <v>316</v>
      </c>
      <c r="B447" s="140" t="s">
        <v>368</v>
      </c>
      <c r="C447" s="264" t="s">
        <v>318</v>
      </c>
      <c r="D447" s="350" t="s">
        <v>356</v>
      </c>
    </row>
    <row r="448" spans="1:4" x14ac:dyDescent="0.25">
      <c r="A448" s="129" t="s">
        <v>316</v>
      </c>
      <c r="B448" s="141" t="s">
        <v>369</v>
      </c>
      <c r="C448" s="264" t="s">
        <v>318</v>
      </c>
      <c r="D448" s="350" t="s">
        <v>356</v>
      </c>
    </row>
    <row r="449" spans="1:4" x14ac:dyDescent="0.25">
      <c r="A449" s="129" t="s">
        <v>316</v>
      </c>
      <c r="B449" s="140" t="s">
        <v>370</v>
      </c>
      <c r="C449" s="264" t="s">
        <v>318</v>
      </c>
      <c r="D449" s="350" t="s">
        <v>356</v>
      </c>
    </row>
    <row r="450" spans="1:4" x14ac:dyDescent="0.25">
      <c r="A450" s="129" t="s">
        <v>316</v>
      </c>
      <c r="B450" s="10" t="s">
        <v>371</v>
      </c>
      <c r="C450" s="264" t="s">
        <v>318</v>
      </c>
      <c r="D450" s="350" t="s">
        <v>356</v>
      </c>
    </row>
    <row r="451" spans="1:4" x14ac:dyDescent="0.25">
      <c r="A451" s="129" t="s">
        <v>316</v>
      </c>
      <c r="B451" s="10" t="s">
        <v>372</v>
      </c>
      <c r="C451" s="264" t="s">
        <v>318</v>
      </c>
      <c r="D451" s="350" t="s">
        <v>356</v>
      </c>
    </row>
    <row r="452" spans="1:4" x14ac:dyDescent="0.25">
      <c r="A452" s="129" t="s">
        <v>316</v>
      </c>
      <c r="B452" s="137" t="s">
        <v>373</v>
      </c>
      <c r="C452" s="264" t="s">
        <v>318</v>
      </c>
      <c r="D452" s="350" t="s">
        <v>356</v>
      </c>
    </row>
    <row r="453" spans="1:4" x14ac:dyDescent="0.25">
      <c r="A453" s="129" t="s">
        <v>316</v>
      </c>
      <c r="B453" s="137" t="s">
        <v>374</v>
      </c>
      <c r="C453" s="264" t="s">
        <v>318</v>
      </c>
      <c r="D453" s="350" t="s">
        <v>356</v>
      </c>
    </row>
    <row r="454" spans="1:4" x14ac:dyDescent="0.25">
      <c r="A454" s="129" t="s">
        <v>316</v>
      </c>
      <c r="B454" s="137" t="s">
        <v>375</v>
      </c>
      <c r="C454" s="211">
        <v>130.96291549660003</v>
      </c>
      <c r="D454" s="211">
        <v>137.25</v>
      </c>
    </row>
    <row r="455" spans="1:4" x14ac:dyDescent="0.25">
      <c r="A455" s="129" t="s">
        <v>316</v>
      </c>
      <c r="B455" s="138" t="s">
        <v>376</v>
      </c>
      <c r="C455" s="264" t="s">
        <v>356</v>
      </c>
      <c r="D455" s="350" t="s">
        <v>356</v>
      </c>
    </row>
    <row r="456" spans="1:4" x14ac:dyDescent="0.25">
      <c r="A456" s="129" t="s">
        <v>316</v>
      </c>
      <c r="B456" s="138" t="s">
        <v>377</v>
      </c>
      <c r="C456" s="264" t="s">
        <v>356</v>
      </c>
      <c r="D456" s="350" t="s">
        <v>356</v>
      </c>
    </row>
    <row r="457" spans="1:4" x14ac:dyDescent="0.25">
      <c r="A457" s="129" t="s">
        <v>316</v>
      </c>
      <c r="B457" s="138" t="s">
        <v>378</v>
      </c>
      <c r="C457" s="264" t="s">
        <v>356</v>
      </c>
      <c r="D457" s="350" t="s">
        <v>356</v>
      </c>
    </row>
    <row r="458" spans="1:4" x14ac:dyDescent="0.25">
      <c r="A458" s="129" t="s">
        <v>316</v>
      </c>
      <c r="B458" s="138" t="s">
        <v>379</v>
      </c>
      <c r="C458" s="264" t="s">
        <v>356</v>
      </c>
      <c r="D458" s="350" t="s">
        <v>356</v>
      </c>
    </row>
    <row r="459" spans="1:4" x14ac:dyDescent="0.25">
      <c r="A459" s="129" t="s">
        <v>316</v>
      </c>
      <c r="B459" s="10" t="s">
        <v>380</v>
      </c>
      <c r="C459" s="264" t="s">
        <v>356</v>
      </c>
      <c r="D459" s="350" t="s">
        <v>356</v>
      </c>
    </row>
    <row r="460" spans="1:4" x14ac:dyDescent="0.25">
      <c r="A460" s="129" t="s">
        <v>316</v>
      </c>
      <c r="B460" s="10" t="s">
        <v>381</v>
      </c>
      <c r="C460" s="264" t="s">
        <v>356</v>
      </c>
      <c r="D460" s="350" t="s">
        <v>356</v>
      </c>
    </row>
    <row r="461" spans="1:4" x14ac:dyDescent="0.25">
      <c r="A461" s="129" t="s">
        <v>316</v>
      </c>
      <c r="B461" s="10" t="s">
        <v>382</v>
      </c>
      <c r="C461" s="264" t="s">
        <v>356</v>
      </c>
      <c r="D461" s="350" t="s">
        <v>356</v>
      </c>
    </row>
    <row r="462" spans="1:4" x14ac:dyDescent="0.25">
      <c r="A462" s="129" t="s">
        <v>316</v>
      </c>
      <c r="B462" s="141" t="s">
        <v>381</v>
      </c>
      <c r="C462" s="264" t="s">
        <v>356</v>
      </c>
      <c r="D462" s="350" t="s">
        <v>356</v>
      </c>
    </row>
    <row r="463" spans="1:4" x14ac:dyDescent="0.25">
      <c r="A463" s="129" t="s">
        <v>316</v>
      </c>
      <c r="B463" s="141" t="s">
        <v>381</v>
      </c>
      <c r="C463" s="264" t="s">
        <v>356</v>
      </c>
      <c r="D463" s="350" t="s">
        <v>356</v>
      </c>
    </row>
    <row r="464" spans="1:4" x14ac:dyDescent="0.25">
      <c r="A464" s="129" t="s">
        <v>316</v>
      </c>
      <c r="B464" s="10" t="s">
        <v>383</v>
      </c>
      <c r="C464" s="264" t="s">
        <v>356</v>
      </c>
      <c r="D464" s="350" t="s">
        <v>356</v>
      </c>
    </row>
    <row r="465" spans="1:4" x14ac:dyDescent="0.25">
      <c r="A465" s="129" t="s">
        <v>316</v>
      </c>
      <c r="B465" s="138" t="s">
        <v>384</v>
      </c>
      <c r="C465" s="264" t="s">
        <v>356</v>
      </c>
      <c r="D465" s="350" t="s">
        <v>356</v>
      </c>
    </row>
    <row r="466" spans="1:4" x14ac:dyDescent="0.25">
      <c r="A466" s="129" t="s">
        <v>316</v>
      </c>
      <c r="B466" s="138" t="s">
        <v>385</v>
      </c>
      <c r="C466" s="264" t="s">
        <v>356</v>
      </c>
      <c r="D466" s="350" t="s">
        <v>356</v>
      </c>
    </row>
    <row r="467" spans="1:4" x14ac:dyDescent="0.25">
      <c r="A467" s="129" t="s">
        <v>316</v>
      </c>
      <c r="B467" s="138" t="s">
        <v>386</v>
      </c>
      <c r="C467" s="264" t="s">
        <v>356</v>
      </c>
      <c r="D467" s="350" t="s">
        <v>356</v>
      </c>
    </row>
    <row r="468" spans="1:4" x14ac:dyDescent="0.25">
      <c r="A468" s="129" t="s">
        <v>316</v>
      </c>
      <c r="B468" s="140" t="s">
        <v>387</v>
      </c>
      <c r="C468" s="353" t="s">
        <v>356</v>
      </c>
      <c r="D468" s="354" t="s">
        <v>356</v>
      </c>
    </row>
    <row r="469" spans="1:4" x14ac:dyDescent="0.25">
      <c r="A469" s="129" t="s">
        <v>316</v>
      </c>
      <c r="B469" s="10"/>
      <c r="C469" s="255">
        <v>0</v>
      </c>
      <c r="D469" s="255">
        <v>0</v>
      </c>
    </row>
    <row r="470" spans="1:4" x14ac:dyDescent="0.25">
      <c r="A470" s="129" t="s">
        <v>316</v>
      </c>
      <c r="B470" s="142" t="s">
        <v>388</v>
      </c>
      <c r="C470" s="255">
        <v>0</v>
      </c>
      <c r="D470" s="255">
        <v>0</v>
      </c>
    </row>
    <row r="471" spans="1:4" x14ac:dyDescent="0.25">
      <c r="A471" s="129"/>
      <c r="B471" s="142" t="s">
        <v>389</v>
      </c>
      <c r="C471" s="255">
        <v>0</v>
      </c>
      <c r="D471" s="255">
        <v>0</v>
      </c>
    </row>
    <row r="472" spans="1:4" x14ac:dyDescent="0.25">
      <c r="A472" s="129"/>
      <c r="B472" s="142" t="s">
        <v>390</v>
      </c>
      <c r="C472" s="255">
        <v>0</v>
      </c>
      <c r="D472" s="255">
        <v>0</v>
      </c>
    </row>
    <row r="473" spans="1:4" x14ac:dyDescent="0.25">
      <c r="A473" s="129" t="s">
        <v>316</v>
      </c>
      <c r="B473" s="10" t="s">
        <v>392</v>
      </c>
      <c r="C473" s="255">
        <v>3925.1067802704997</v>
      </c>
      <c r="D473" s="255">
        <v>4113.5</v>
      </c>
    </row>
    <row r="474" spans="1:4" x14ac:dyDescent="0.25">
      <c r="A474" s="129" t="s">
        <v>316</v>
      </c>
      <c r="B474" s="10" t="s">
        <v>392</v>
      </c>
      <c r="C474" s="255">
        <v>3925.1067802704997</v>
      </c>
      <c r="D474" s="255">
        <v>4113.5</v>
      </c>
    </row>
    <row r="475" spans="1:4" x14ac:dyDescent="0.25">
      <c r="A475" s="129" t="s">
        <v>316</v>
      </c>
      <c r="B475" s="10" t="s">
        <v>392</v>
      </c>
      <c r="C475" s="255">
        <v>3925.1067802704997</v>
      </c>
      <c r="D475" s="255">
        <v>4113.5</v>
      </c>
    </row>
    <row r="476" spans="1:4" x14ac:dyDescent="0.25">
      <c r="A476" s="129" t="s">
        <v>316</v>
      </c>
      <c r="B476" s="10" t="s">
        <v>392</v>
      </c>
      <c r="C476" s="255">
        <v>3925.1067802704997</v>
      </c>
      <c r="D476" s="255">
        <v>4113.5</v>
      </c>
    </row>
    <row r="477" spans="1:4" x14ac:dyDescent="0.25">
      <c r="A477" s="129" t="s">
        <v>316</v>
      </c>
      <c r="B477" s="10" t="s">
        <v>392</v>
      </c>
      <c r="C477" s="255">
        <v>3925.1067802704997</v>
      </c>
      <c r="D477" s="255">
        <v>4113.5</v>
      </c>
    </row>
    <row r="478" spans="1:4" x14ac:dyDescent="0.25">
      <c r="A478" s="129" t="s">
        <v>316</v>
      </c>
      <c r="B478" s="10" t="s">
        <v>392</v>
      </c>
      <c r="C478" s="255">
        <v>3925.1067802704997</v>
      </c>
      <c r="D478" s="255">
        <v>4113.5</v>
      </c>
    </row>
    <row r="479" spans="1:4" x14ac:dyDescent="0.25">
      <c r="A479" s="129" t="s">
        <v>316</v>
      </c>
      <c r="B479" s="10" t="s">
        <v>392</v>
      </c>
      <c r="C479" s="255">
        <v>3925.1067802704997</v>
      </c>
      <c r="D479" s="255">
        <v>4113.5</v>
      </c>
    </row>
    <row r="480" spans="1:4" x14ac:dyDescent="0.25">
      <c r="A480" s="129" t="s">
        <v>316</v>
      </c>
      <c r="B480" s="10" t="s">
        <v>392</v>
      </c>
      <c r="C480" s="255">
        <v>3925.1067802704997</v>
      </c>
      <c r="D480" s="255">
        <v>4113.5</v>
      </c>
    </row>
    <row r="481" spans="1:4" x14ac:dyDescent="0.25">
      <c r="A481" s="129" t="s">
        <v>316</v>
      </c>
      <c r="B481" s="10" t="s">
        <v>392</v>
      </c>
      <c r="C481" s="255">
        <v>3925.1067802704997</v>
      </c>
      <c r="D481" s="255">
        <v>4113.5</v>
      </c>
    </row>
    <row r="482" spans="1:4" x14ac:dyDescent="0.25">
      <c r="A482" s="129" t="s">
        <v>316</v>
      </c>
      <c r="B482" s="138" t="s">
        <v>392</v>
      </c>
      <c r="C482" s="255">
        <v>3925.1067802704997</v>
      </c>
      <c r="D482" s="255">
        <v>4113.5</v>
      </c>
    </row>
    <row r="483" spans="1:4" x14ac:dyDescent="0.25">
      <c r="A483" s="129" t="s">
        <v>316</v>
      </c>
      <c r="B483" s="10" t="s">
        <v>392</v>
      </c>
      <c r="C483" s="255">
        <v>3925.1067802704997</v>
      </c>
      <c r="D483" s="255">
        <v>4113.5</v>
      </c>
    </row>
    <row r="484" spans="1:4" x14ac:dyDescent="0.25">
      <c r="A484" s="129" t="s">
        <v>316</v>
      </c>
      <c r="B484" s="10" t="s">
        <v>392</v>
      </c>
      <c r="C484" s="255">
        <v>3925.1067802704997</v>
      </c>
      <c r="D484" s="255">
        <v>4113.5</v>
      </c>
    </row>
    <row r="485" spans="1:4" x14ac:dyDescent="0.25">
      <c r="A485" s="129" t="s">
        <v>316</v>
      </c>
      <c r="B485" s="138" t="s">
        <v>392</v>
      </c>
      <c r="C485" s="255">
        <v>3925.1067802704997</v>
      </c>
      <c r="D485" s="255">
        <v>4113.5</v>
      </c>
    </row>
    <row r="486" spans="1:4" x14ac:dyDescent="0.25">
      <c r="A486" s="129" t="s">
        <v>316</v>
      </c>
      <c r="B486" s="138" t="s">
        <v>393</v>
      </c>
      <c r="C486" s="255">
        <v>3925.1067802704997</v>
      </c>
      <c r="D486" s="255">
        <v>4113.5</v>
      </c>
    </row>
    <row r="487" spans="1:4" x14ac:dyDescent="0.25">
      <c r="A487" s="129" t="s">
        <v>316</v>
      </c>
      <c r="B487" s="138" t="s">
        <v>394</v>
      </c>
      <c r="C487" s="255">
        <v>3925.1067802704997</v>
      </c>
      <c r="D487" s="255">
        <v>4113.5</v>
      </c>
    </row>
    <row r="488" spans="1:4" x14ac:dyDescent="0.25">
      <c r="A488" s="129" t="s">
        <v>316</v>
      </c>
      <c r="B488" s="138" t="s">
        <v>393</v>
      </c>
      <c r="C488" s="255">
        <v>3925.1067802704997</v>
      </c>
      <c r="D488" s="255">
        <v>4113.5</v>
      </c>
    </row>
    <row r="489" spans="1:4" x14ac:dyDescent="0.25">
      <c r="A489" s="129" t="s">
        <v>316</v>
      </c>
      <c r="B489" s="138" t="s">
        <v>393</v>
      </c>
      <c r="C489" s="255">
        <v>3925.1067802704997</v>
      </c>
      <c r="D489" s="255">
        <v>4113.5</v>
      </c>
    </row>
    <row r="490" spans="1:4" x14ac:dyDescent="0.25">
      <c r="A490" s="129" t="s">
        <v>316</v>
      </c>
      <c r="B490" s="138" t="s">
        <v>393</v>
      </c>
      <c r="C490" s="255">
        <v>3925.1067802704997</v>
      </c>
      <c r="D490" s="255">
        <v>4113.5</v>
      </c>
    </row>
    <row r="491" spans="1:4" x14ac:dyDescent="0.25">
      <c r="A491" s="129" t="s">
        <v>316</v>
      </c>
      <c r="B491" s="138" t="s">
        <v>393</v>
      </c>
      <c r="C491" s="255">
        <v>3925.1067802704997</v>
      </c>
      <c r="D491" s="255">
        <v>4113.5</v>
      </c>
    </row>
    <row r="492" spans="1:4" x14ac:dyDescent="0.25">
      <c r="A492" s="129" t="s">
        <v>316</v>
      </c>
      <c r="B492" s="138" t="s">
        <v>394</v>
      </c>
      <c r="C492" s="255">
        <v>3925.1067802704997</v>
      </c>
      <c r="D492" s="255">
        <v>4113.5</v>
      </c>
    </row>
    <row r="493" spans="1:4" x14ac:dyDescent="0.25">
      <c r="A493" s="129" t="s">
        <v>316</v>
      </c>
      <c r="B493" s="138" t="s">
        <v>393</v>
      </c>
      <c r="C493" s="255">
        <v>3925.1067802704997</v>
      </c>
      <c r="D493" s="255">
        <v>4113.5</v>
      </c>
    </row>
    <row r="494" spans="1:4" x14ac:dyDescent="0.25">
      <c r="A494" s="129" t="s">
        <v>316</v>
      </c>
      <c r="B494" s="138" t="s">
        <v>395</v>
      </c>
      <c r="C494" s="255">
        <v>4307.5608371884009</v>
      </c>
      <c r="D494" s="255">
        <v>4514.3</v>
      </c>
    </row>
    <row r="495" spans="1:4" x14ac:dyDescent="0.25">
      <c r="A495" s="129" t="s">
        <v>316</v>
      </c>
      <c r="B495" s="138" t="s">
        <v>395</v>
      </c>
      <c r="C495" s="255">
        <v>4307.5608371884009</v>
      </c>
      <c r="D495" s="255">
        <v>4514.3</v>
      </c>
    </row>
    <row r="496" spans="1:4" x14ac:dyDescent="0.25">
      <c r="A496" s="129" t="s">
        <v>316</v>
      </c>
      <c r="B496" s="138" t="s">
        <v>395</v>
      </c>
      <c r="C496" s="255">
        <v>4307.5608371884009</v>
      </c>
      <c r="D496" s="255">
        <v>4514.3</v>
      </c>
    </row>
    <row r="497" spans="1:4" x14ac:dyDescent="0.25">
      <c r="A497" s="129" t="s">
        <v>316</v>
      </c>
      <c r="B497" s="138" t="s">
        <v>395</v>
      </c>
      <c r="C497" s="255">
        <v>4307.5608371884009</v>
      </c>
      <c r="D497" s="255">
        <v>4514.3</v>
      </c>
    </row>
    <row r="498" spans="1:4" x14ac:dyDescent="0.25">
      <c r="A498" s="129" t="s">
        <v>316</v>
      </c>
      <c r="B498" s="138" t="s">
        <v>395</v>
      </c>
      <c r="C498" s="255">
        <v>4307.5608371884009</v>
      </c>
      <c r="D498" s="255">
        <v>4514.3</v>
      </c>
    </row>
    <row r="499" spans="1:4" x14ac:dyDescent="0.25">
      <c r="A499" s="129" t="s">
        <v>316</v>
      </c>
      <c r="B499" s="138" t="s">
        <v>395</v>
      </c>
      <c r="C499" s="255">
        <v>5394.4320539021019</v>
      </c>
      <c r="D499" s="255">
        <v>5653.35</v>
      </c>
    </row>
    <row r="500" spans="1:4" x14ac:dyDescent="0.25">
      <c r="A500" s="129" t="s">
        <v>316</v>
      </c>
      <c r="B500" s="138" t="s">
        <v>395</v>
      </c>
      <c r="C500" s="255">
        <v>5394.4320539021019</v>
      </c>
      <c r="D500" s="255">
        <v>5653.35</v>
      </c>
    </row>
    <row r="501" spans="1:4" x14ac:dyDescent="0.25">
      <c r="A501" s="129" t="s">
        <v>316</v>
      </c>
      <c r="B501" s="138" t="s">
        <v>395</v>
      </c>
      <c r="C501" s="255">
        <v>5394.4320539021019</v>
      </c>
      <c r="D501" s="255">
        <v>5653.35</v>
      </c>
    </row>
    <row r="502" spans="1:4" x14ac:dyDescent="0.25">
      <c r="A502" s="129" t="s">
        <v>316</v>
      </c>
      <c r="B502" s="138" t="s">
        <v>395</v>
      </c>
      <c r="C502" s="255">
        <v>5394.4320539021019</v>
      </c>
      <c r="D502" s="255">
        <v>5653.35</v>
      </c>
    </row>
    <row r="503" spans="1:4" x14ac:dyDescent="0.25">
      <c r="A503" s="129" t="s">
        <v>316</v>
      </c>
      <c r="B503" s="138" t="s">
        <v>395</v>
      </c>
      <c r="C503" s="255">
        <v>5394.4320539021019</v>
      </c>
      <c r="D503" s="255">
        <v>5653.35</v>
      </c>
    </row>
    <row r="504" spans="1:4" x14ac:dyDescent="0.25">
      <c r="A504" s="129" t="s">
        <v>316</v>
      </c>
      <c r="B504" s="138" t="s">
        <v>395</v>
      </c>
      <c r="C504" s="255">
        <v>5394.4320539021019</v>
      </c>
      <c r="D504" s="255">
        <v>5653.35</v>
      </c>
    </row>
    <row r="505" spans="1:4" x14ac:dyDescent="0.25">
      <c r="A505" s="129" t="s">
        <v>316</v>
      </c>
      <c r="B505" s="138" t="s">
        <v>395</v>
      </c>
      <c r="C505" s="255">
        <v>5394.4320539021019</v>
      </c>
      <c r="D505" s="255">
        <v>5653.35</v>
      </c>
    </row>
    <row r="506" spans="1:4" x14ac:dyDescent="0.25">
      <c r="A506" s="129" t="s">
        <v>316</v>
      </c>
      <c r="B506" s="138" t="s">
        <v>395</v>
      </c>
      <c r="C506" s="255">
        <v>5394.4320539021019</v>
      </c>
      <c r="D506" s="255">
        <v>5653.35</v>
      </c>
    </row>
    <row r="507" spans="1:4" x14ac:dyDescent="0.25">
      <c r="A507" s="129" t="s">
        <v>316</v>
      </c>
      <c r="B507" s="10"/>
      <c r="C507" s="255">
        <v>0</v>
      </c>
      <c r="D507" s="255">
        <v>0</v>
      </c>
    </row>
    <row r="508" spans="1:4" x14ac:dyDescent="0.25">
      <c r="A508" s="129" t="s">
        <v>316</v>
      </c>
      <c r="C508" s="255">
        <v>0</v>
      </c>
      <c r="D508" s="255">
        <v>0</v>
      </c>
    </row>
    <row r="509" spans="1:4" x14ac:dyDescent="0.25">
      <c r="A509" s="129"/>
      <c r="B509" s="143"/>
      <c r="C509" s="255">
        <v>0</v>
      </c>
      <c r="D509" s="255">
        <v>0</v>
      </c>
    </row>
    <row r="510" spans="1:4" x14ac:dyDescent="0.25">
      <c r="A510" s="129"/>
      <c r="B510" s="142" t="s">
        <v>396</v>
      </c>
      <c r="C510" s="255">
        <v>0</v>
      </c>
      <c r="D510" s="255">
        <v>0</v>
      </c>
    </row>
    <row r="511" spans="1:4" x14ac:dyDescent="0.25">
      <c r="A511" s="129" t="s">
        <v>316</v>
      </c>
      <c r="B511" s="138" t="s">
        <v>710</v>
      </c>
      <c r="C511" s="255">
        <v>4162.8573999999999</v>
      </c>
      <c r="D511" s="255">
        <v>4362.6499999999996</v>
      </c>
    </row>
    <row r="512" spans="1:4" x14ac:dyDescent="0.25">
      <c r="A512" s="129" t="s">
        <v>316</v>
      </c>
      <c r="B512" s="138" t="s">
        <v>714</v>
      </c>
      <c r="C512" s="255">
        <v>4162.8573999999999</v>
      </c>
      <c r="D512" s="255">
        <v>4362.6499999999996</v>
      </c>
    </row>
    <row r="513" spans="1:4" x14ac:dyDescent="0.25">
      <c r="A513" s="129" t="s">
        <v>316</v>
      </c>
      <c r="B513" s="138" t="s">
        <v>713</v>
      </c>
      <c r="C513" s="255">
        <v>4162.8573999999999</v>
      </c>
      <c r="D513" s="255">
        <v>4362.6499999999996</v>
      </c>
    </row>
    <row r="514" spans="1:4" x14ac:dyDescent="0.25">
      <c r="A514" s="129" t="s">
        <v>316</v>
      </c>
      <c r="B514" s="138" t="s">
        <v>711</v>
      </c>
      <c r="C514" s="255">
        <v>4162.8573999999999</v>
      </c>
      <c r="D514" s="255">
        <v>4362.6499999999996</v>
      </c>
    </row>
    <row r="515" spans="1:4" x14ac:dyDescent="0.25">
      <c r="A515" s="129" t="s">
        <v>316</v>
      </c>
      <c r="B515" s="138" t="s">
        <v>712</v>
      </c>
      <c r="C515" s="255">
        <v>4162.8573999999999</v>
      </c>
      <c r="D515" s="255">
        <v>4362.6499999999996</v>
      </c>
    </row>
    <row r="516" spans="1:4" x14ac:dyDescent="0.25">
      <c r="A516" s="129" t="s">
        <v>316</v>
      </c>
      <c r="B516" s="19" t="s">
        <v>398</v>
      </c>
      <c r="C516" s="255">
        <v>0</v>
      </c>
      <c r="D516" s="255"/>
    </row>
    <row r="517" spans="1:4" x14ac:dyDescent="0.25">
      <c r="A517" s="129" t="s">
        <v>316</v>
      </c>
      <c r="B517" s="144" t="s">
        <v>399</v>
      </c>
      <c r="C517" s="255">
        <v>0</v>
      </c>
      <c r="D517" s="255"/>
    </row>
    <row r="518" spans="1:4" x14ac:dyDescent="0.25">
      <c r="A518" s="129" t="s">
        <v>316</v>
      </c>
      <c r="B518" s="19" t="s">
        <v>830</v>
      </c>
      <c r="C518" s="255">
        <v>114.93281267600001</v>
      </c>
      <c r="D518" s="255">
        <v>120.45</v>
      </c>
    </row>
    <row r="519" spans="1:4" x14ac:dyDescent="0.25">
      <c r="A519" s="129" t="s">
        <v>316</v>
      </c>
      <c r="B519" s="19" t="s">
        <v>401</v>
      </c>
      <c r="C519" s="255">
        <v>246.04695555770002</v>
      </c>
      <c r="D519" s="255">
        <v>257.85000000000002</v>
      </c>
    </row>
    <row r="520" spans="1:4" x14ac:dyDescent="0.25">
      <c r="A520" s="129" t="s">
        <v>316</v>
      </c>
      <c r="B520" s="19" t="s">
        <v>402</v>
      </c>
      <c r="C520" s="255">
        <v>1801.7230660814</v>
      </c>
      <c r="D520" s="255">
        <v>1888.2</v>
      </c>
    </row>
    <row r="521" spans="1:4" x14ac:dyDescent="0.25">
      <c r="A521" s="129" t="s">
        <v>316</v>
      </c>
      <c r="B521" s="145" t="s">
        <v>403</v>
      </c>
      <c r="C521" s="255">
        <v>3860.683914217901</v>
      </c>
      <c r="D521" s="255">
        <v>4046</v>
      </c>
    </row>
    <row r="522" spans="1:4" x14ac:dyDescent="0.25">
      <c r="A522" s="129" t="s">
        <v>316</v>
      </c>
      <c r="B522" s="145" t="s">
        <v>404</v>
      </c>
      <c r="C522" s="255">
        <v>5147.6289614189009</v>
      </c>
      <c r="D522" s="255">
        <v>5394.7</v>
      </c>
    </row>
    <row r="523" spans="1:4" x14ac:dyDescent="0.25">
      <c r="A523" s="129" t="s">
        <v>316</v>
      </c>
      <c r="B523" s="145" t="s">
        <v>21</v>
      </c>
      <c r="C523" s="255">
        <v>0</v>
      </c>
      <c r="D523" s="255">
        <v>0</v>
      </c>
    </row>
    <row r="524" spans="1:4" x14ac:dyDescent="0.25">
      <c r="C524" s="211"/>
      <c r="D524" s="211"/>
    </row>
    <row r="525" spans="1:4" x14ac:dyDescent="0.25">
      <c r="C525" s="211"/>
      <c r="D525" s="211"/>
    </row>
    <row r="526" spans="1:4" x14ac:dyDescent="0.25">
      <c r="B526" s="241" t="s">
        <v>405</v>
      </c>
      <c r="C526" s="211"/>
      <c r="D526" s="211"/>
    </row>
    <row r="527" spans="1:4" x14ac:dyDescent="0.25">
      <c r="A527" s="242" t="s">
        <v>5</v>
      </c>
      <c r="B527" s="242" t="s">
        <v>4</v>
      </c>
      <c r="C527" s="257" t="s">
        <v>724</v>
      </c>
      <c r="D527" s="257" t="s">
        <v>725</v>
      </c>
    </row>
    <row r="528" spans="1:4" x14ac:dyDescent="0.25">
      <c r="A528" s="151"/>
      <c r="B528" s="151" t="s">
        <v>406</v>
      </c>
      <c r="C528" s="255">
        <v>0</v>
      </c>
      <c r="D528" s="255">
        <v>0</v>
      </c>
    </row>
    <row r="529" spans="1:4" x14ac:dyDescent="0.25">
      <c r="A529" s="151"/>
      <c r="B529" s="151"/>
      <c r="C529" s="255"/>
      <c r="D529" s="255"/>
    </row>
    <row r="530" spans="1:4" x14ac:dyDescent="0.25">
      <c r="A530" s="151"/>
      <c r="B530" s="151"/>
      <c r="C530" s="255"/>
      <c r="D530" s="255"/>
    </row>
    <row r="531" spans="1:4" x14ac:dyDescent="0.25">
      <c r="A531" s="24"/>
      <c r="B531" s="24"/>
      <c r="C531" s="255"/>
      <c r="D531" s="255"/>
    </row>
    <row r="532" spans="1:4" x14ac:dyDescent="0.25">
      <c r="A532" s="10" t="s">
        <v>407</v>
      </c>
      <c r="B532" s="58" t="s">
        <v>408</v>
      </c>
      <c r="C532" s="255"/>
      <c r="D532" s="255"/>
    </row>
    <row r="533" spans="1:4" x14ac:dyDescent="0.25">
      <c r="A533" s="10" t="s">
        <v>407</v>
      </c>
      <c r="B533" s="19" t="s">
        <v>410</v>
      </c>
      <c r="C533" s="255">
        <v>0</v>
      </c>
      <c r="D533" s="255">
        <v>0</v>
      </c>
    </row>
    <row r="534" spans="1:4" x14ac:dyDescent="0.25">
      <c r="A534" s="10" t="s">
        <v>407</v>
      </c>
      <c r="B534" s="19" t="s">
        <v>411</v>
      </c>
      <c r="C534" s="255">
        <v>406.09859123388594</v>
      </c>
      <c r="D534" s="255">
        <v>425.55</v>
      </c>
    </row>
    <row r="535" spans="1:4" x14ac:dyDescent="0.25">
      <c r="A535" s="10" t="s">
        <v>407</v>
      </c>
      <c r="B535" s="19" t="s">
        <v>412</v>
      </c>
      <c r="C535" s="255">
        <v>1076.2680545285746</v>
      </c>
      <c r="D535" s="255">
        <v>1127.9000000000001</v>
      </c>
    </row>
    <row r="536" spans="1:4" x14ac:dyDescent="0.25">
      <c r="A536" s="10" t="s">
        <v>407</v>
      </c>
      <c r="B536" s="154" t="s">
        <v>413</v>
      </c>
      <c r="C536" s="255">
        <v>1401.0553951510176</v>
      </c>
      <c r="D536" s="255">
        <v>1468.3</v>
      </c>
    </row>
    <row r="537" spans="1:4" x14ac:dyDescent="0.25">
      <c r="A537" s="10" t="s">
        <v>407</v>
      </c>
      <c r="B537" s="19" t="s">
        <v>414</v>
      </c>
      <c r="C537" s="255">
        <v>1624.3943649355438</v>
      </c>
      <c r="D537" s="255">
        <v>1702.35</v>
      </c>
    </row>
    <row r="538" spans="1:4" x14ac:dyDescent="0.25">
      <c r="A538" s="10" t="s">
        <v>407</v>
      </c>
      <c r="B538" s="19" t="s">
        <v>415</v>
      </c>
      <c r="C538" s="255">
        <v>1076.2680545285746</v>
      </c>
      <c r="D538" s="255">
        <v>1127.9000000000001</v>
      </c>
    </row>
    <row r="539" spans="1:4" x14ac:dyDescent="0.25">
      <c r="A539" s="10" t="s">
        <v>407</v>
      </c>
      <c r="B539" s="19" t="s">
        <v>416</v>
      </c>
      <c r="C539" s="255">
        <v>1401.0553951510176</v>
      </c>
      <c r="D539" s="255">
        <v>1468.3</v>
      </c>
    </row>
    <row r="540" spans="1:4" x14ac:dyDescent="0.25">
      <c r="A540" s="10"/>
      <c r="B540" s="19"/>
      <c r="C540" s="255">
        <v>1624.3943649355438</v>
      </c>
      <c r="D540" s="255">
        <v>1702.35</v>
      </c>
    </row>
    <row r="541" spans="1:4" x14ac:dyDescent="0.25">
      <c r="A541" s="10" t="s">
        <v>407</v>
      </c>
      <c r="B541" s="19" t="s">
        <v>417</v>
      </c>
      <c r="C541" s="255">
        <v>0</v>
      </c>
      <c r="D541" s="255"/>
    </row>
    <row r="542" spans="1:4" x14ac:dyDescent="0.25">
      <c r="A542" s="10" t="s">
        <v>407</v>
      </c>
      <c r="B542" s="19" t="s">
        <v>418</v>
      </c>
      <c r="C542" s="255">
        <v>111.82203883337283</v>
      </c>
      <c r="D542" s="255">
        <v>117.15</v>
      </c>
    </row>
    <row r="543" spans="1:4" x14ac:dyDescent="0.25">
      <c r="A543" s="10" t="s">
        <v>407</v>
      </c>
      <c r="B543" s="359" t="s">
        <v>419</v>
      </c>
      <c r="C543" s="255">
        <v>0</v>
      </c>
      <c r="D543" s="255"/>
    </row>
    <row r="544" spans="1:4" x14ac:dyDescent="0.25">
      <c r="A544" s="10" t="s">
        <v>407</v>
      </c>
      <c r="B544" s="267" t="s">
        <v>420</v>
      </c>
      <c r="C544" s="255">
        <v>51</v>
      </c>
      <c r="D544" s="255">
        <v>51</v>
      </c>
    </row>
    <row r="545" spans="1:4" x14ac:dyDescent="0.25">
      <c r="A545" s="10" t="s">
        <v>407</v>
      </c>
      <c r="B545" s="267" t="s">
        <v>421</v>
      </c>
      <c r="C545" s="255">
        <v>41</v>
      </c>
      <c r="D545" s="255">
        <v>41</v>
      </c>
    </row>
    <row r="546" spans="1:4" x14ac:dyDescent="0.25">
      <c r="A546" s="265" t="s">
        <v>407</v>
      </c>
      <c r="B546" s="267" t="s">
        <v>735</v>
      </c>
      <c r="C546" s="268">
        <v>0</v>
      </c>
      <c r="D546" s="255">
        <v>10</v>
      </c>
    </row>
    <row r="547" spans="1:4" x14ac:dyDescent="0.25">
      <c r="A547" s="10" t="s">
        <v>407</v>
      </c>
      <c r="B547" s="269" t="s">
        <v>422</v>
      </c>
      <c r="C547" s="255">
        <v>162.46994728177631</v>
      </c>
      <c r="D547" s="255">
        <v>170.25</v>
      </c>
    </row>
    <row r="548" spans="1:4" x14ac:dyDescent="0.25">
      <c r="A548" s="10" t="s">
        <v>407</v>
      </c>
      <c r="B548" s="267" t="s">
        <v>423</v>
      </c>
      <c r="C548" s="255">
        <v>0</v>
      </c>
      <c r="D548" s="255"/>
    </row>
    <row r="549" spans="1:4" x14ac:dyDescent="0.25">
      <c r="A549" s="10" t="s">
        <v>407</v>
      </c>
      <c r="B549" s="19" t="s">
        <v>424</v>
      </c>
      <c r="C549" s="255">
        <v>0</v>
      </c>
      <c r="D549" s="255"/>
    </row>
    <row r="550" spans="1:4" x14ac:dyDescent="0.25">
      <c r="A550" s="10" t="s">
        <v>407</v>
      </c>
      <c r="B550" s="19" t="s">
        <v>425</v>
      </c>
      <c r="C550" s="255">
        <v>0</v>
      </c>
      <c r="D550" s="255"/>
    </row>
    <row r="551" spans="1:4" x14ac:dyDescent="0.25">
      <c r="A551" s="10" t="s">
        <v>407</v>
      </c>
      <c r="B551" s="267" t="s">
        <v>426</v>
      </c>
      <c r="C551" s="255">
        <v>98.397292015723664</v>
      </c>
      <c r="D551" s="255">
        <v>103.1</v>
      </c>
    </row>
    <row r="552" spans="1:4" x14ac:dyDescent="0.25">
      <c r="A552" s="10" t="s">
        <v>407</v>
      </c>
      <c r="B552" s="267" t="s">
        <v>427</v>
      </c>
      <c r="C552" s="255">
        <v>1120.5117485291951</v>
      </c>
      <c r="D552" s="255">
        <v>1174.3</v>
      </c>
    </row>
    <row r="553" spans="1:4" x14ac:dyDescent="0.25">
      <c r="A553" s="10" t="s">
        <v>407</v>
      </c>
      <c r="B553" s="267" t="s">
        <v>428</v>
      </c>
      <c r="C553" s="255">
        <v>0</v>
      </c>
      <c r="D553" s="255">
        <v>0</v>
      </c>
    </row>
    <row r="554" spans="1:4" x14ac:dyDescent="0.25">
      <c r="A554" s="308" t="s">
        <v>407</v>
      </c>
      <c r="B554" s="358" t="s">
        <v>771</v>
      </c>
      <c r="C554" s="309">
        <v>0</v>
      </c>
      <c r="D554" s="309">
        <v>0</v>
      </c>
    </row>
    <row r="555" spans="1:4" x14ac:dyDescent="0.25">
      <c r="A555" s="10" t="s">
        <v>407</v>
      </c>
      <c r="B555" s="19"/>
      <c r="C555" s="255">
        <v>0</v>
      </c>
      <c r="D555" s="255">
        <v>0</v>
      </c>
    </row>
    <row r="556" spans="1:4" x14ac:dyDescent="0.25">
      <c r="A556" s="310" t="s">
        <v>772</v>
      </c>
      <c r="B556" s="311" t="s">
        <v>808</v>
      </c>
      <c r="C556" s="255"/>
      <c r="D556" s="255"/>
    </row>
    <row r="557" spans="1:4" x14ac:dyDescent="0.25">
      <c r="A557" s="310" t="s">
        <v>772</v>
      </c>
      <c r="B557" s="311" t="s">
        <v>773</v>
      </c>
      <c r="C557" s="312">
        <v>0</v>
      </c>
      <c r="D557" s="312">
        <v>0</v>
      </c>
    </row>
    <row r="558" spans="1:4" x14ac:dyDescent="0.25">
      <c r="A558" s="310" t="s">
        <v>772</v>
      </c>
      <c r="B558" s="24" t="s">
        <v>774</v>
      </c>
      <c r="C558" s="312">
        <v>0</v>
      </c>
      <c r="D558" s="312">
        <v>55</v>
      </c>
    </row>
    <row r="559" spans="1:4" x14ac:dyDescent="0.25">
      <c r="A559" s="310" t="s">
        <v>772</v>
      </c>
      <c r="B559" s="24" t="s">
        <v>775</v>
      </c>
      <c r="C559" s="312">
        <v>0</v>
      </c>
      <c r="D559" s="312">
        <v>40</v>
      </c>
    </row>
    <row r="560" spans="1:4" x14ac:dyDescent="0.25">
      <c r="A560" s="310" t="s">
        <v>772</v>
      </c>
      <c r="B560" s="24" t="s">
        <v>776</v>
      </c>
      <c r="C560" s="312">
        <v>0</v>
      </c>
      <c r="D560" s="312">
        <v>55</v>
      </c>
    </row>
    <row r="561" spans="1:4" x14ac:dyDescent="0.25">
      <c r="A561" s="310" t="s">
        <v>772</v>
      </c>
      <c r="B561" s="24" t="s">
        <v>777</v>
      </c>
      <c r="C561" s="312">
        <v>0</v>
      </c>
      <c r="D561" s="312">
        <v>30</v>
      </c>
    </row>
    <row r="562" spans="1:4" x14ac:dyDescent="0.25">
      <c r="A562" s="310" t="s">
        <v>772</v>
      </c>
      <c r="B562" s="24" t="s">
        <v>778</v>
      </c>
      <c r="C562" s="312">
        <v>0</v>
      </c>
      <c r="D562" s="312">
        <v>45</v>
      </c>
    </row>
    <row r="563" spans="1:4" x14ac:dyDescent="0.25">
      <c r="A563" s="310" t="s">
        <v>772</v>
      </c>
      <c r="B563" s="24" t="s">
        <v>779</v>
      </c>
      <c r="C563" s="312">
        <v>0</v>
      </c>
      <c r="D563" s="312">
        <v>13</v>
      </c>
    </row>
    <row r="564" spans="1:4" x14ac:dyDescent="0.25">
      <c r="A564" s="310" t="s">
        <v>772</v>
      </c>
      <c r="B564" s="24" t="s">
        <v>780</v>
      </c>
      <c r="C564" s="312">
        <v>0</v>
      </c>
      <c r="D564" s="312">
        <v>30</v>
      </c>
    </row>
    <row r="565" spans="1:4" x14ac:dyDescent="0.25">
      <c r="A565" s="310" t="s">
        <v>772</v>
      </c>
      <c r="B565" s="313" t="s">
        <v>781</v>
      </c>
      <c r="C565" s="314"/>
      <c r="D565" s="315"/>
    </row>
    <row r="566" spans="1:4" x14ac:dyDescent="0.25">
      <c r="A566" s="310" t="s">
        <v>772</v>
      </c>
      <c r="B566" s="24" t="s">
        <v>774</v>
      </c>
      <c r="C566" s="312">
        <v>0</v>
      </c>
      <c r="D566" s="312">
        <v>30</v>
      </c>
    </row>
    <row r="567" spans="1:4" x14ac:dyDescent="0.25">
      <c r="A567" s="310" t="s">
        <v>772</v>
      </c>
      <c r="B567" s="24" t="s">
        <v>775</v>
      </c>
      <c r="C567" s="312">
        <v>0</v>
      </c>
      <c r="D567" s="312">
        <v>20</v>
      </c>
    </row>
    <row r="568" spans="1:4" x14ac:dyDescent="0.25">
      <c r="A568" s="310" t="s">
        <v>772</v>
      </c>
      <c r="B568" s="24" t="s">
        <v>776</v>
      </c>
      <c r="C568" s="312">
        <v>0</v>
      </c>
      <c r="D568" s="312">
        <v>30</v>
      </c>
    </row>
    <row r="569" spans="1:4" x14ac:dyDescent="0.25">
      <c r="A569" s="310" t="s">
        <v>772</v>
      </c>
      <c r="B569" s="24" t="s">
        <v>777</v>
      </c>
      <c r="C569" s="312">
        <v>0</v>
      </c>
      <c r="D569" s="312">
        <v>15</v>
      </c>
    </row>
    <row r="570" spans="1:4" x14ac:dyDescent="0.25">
      <c r="A570" s="310" t="s">
        <v>772</v>
      </c>
      <c r="B570" s="24" t="s">
        <v>778</v>
      </c>
      <c r="C570" s="312">
        <v>0</v>
      </c>
      <c r="D570" s="312">
        <v>20</v>
      </c>
    </row>
    <row r="571" spans="1:4" x14ac:dyDescent="0.25">
      <c r="A571" s="310" t="s">
        <v>772</v>
      </c>
      <c r="B571" s="24" t="s">
        <v>779</v>
      </c>
      <c r="C571" s="312">
        <v>0</v>
      </c>
      <c r="D571" s="312">
        <v>8</v>
      </c>
    </row>
    <row r="572" spans="1:4" x14ac:dyDescent="0.25">
      <c r="A572" s="310" t="s">
        <v>772</v>
      </c>
      <c r="B572" s="24" t="s">
        <v>780</v>
      </c>
      <c r="C572" s="312">
        <v>0</v>
      </c>
      <c r="D572" s="312">
        <v>15</v>
      </c>
    </row>
    <row r="573" spans="1:4" x14ac:dyDescent="0.25">
      <c r="A573" s="310" t="s">
        <v>772</v>
      </c>
      <c r="B573" s="85" t="s">
        <v>782</v>
      </c>
      <c r="C573" s="312"/>
      <c r="D573" s="314"/>
    </row>
    <row r="574" spans="1:4" x14ac:dyDescent="0.25">
      <c r="A574" s="310" t="s">
        <v>772</v>
      </c>
      <c r="B574" s="24" t="s">
        <v>783</v>
      </c>
      <c r="C574" s="312">
        <v>0</v>
      </c>
      <c r="D574" s="312">
        <v>620</v>
      </c>
    </row>
    <row r="575" spans="1:4" x14ac:dyDescent="0.25">
      <c r="A575" s="24" t="s">
        <v>772</v>
      </c>
      <c r="B575" s="24" t="s">
        <v>784</v>
      </c>
      <c r="C575" s="312">
        <v>0</v>
      </c>
      <c r="D575" s="312">
        <v>557</v>
      </c>
    </row>
    <row r="576" spans="1:4" x14ac:dyDescent="0.25">
      <c r="A576" s="24" t="s">
        <v>772</v>
      </c>
      <c r="B576" s="24" t="s">
        <v>785</v>
      </c>
      <c r="C576" s="312">
        <v>0</v>
      </c>
      <c r="D576" s="312">
        <v>557</v>
      </c>
    </row>
    <row r="577" spans="1:4" x14ac:dyDescent="0.25">
      <c r="A577" s="24" t="s">
        <v>772</v>
      </c>
      <c r="B577" s="24" t="s">
        <v>786</v>
      </c>
      <c r="C577" s="312">
        <v>0</v>
      </c>
      <c r="D577" s="312">
        <v>620</v>
      </c>
    </row>
    <row r="578" spans="1:4" x14ac:dyDescent="0.25">
      <c r="A578" s="24" t="s">
        <v>772</v>
      </c>
      <c r="B578" s="85" t="s">
        <v>787</v>
      </c>
      <c r="C578" s="312">
        <v>0</v>
      </c>
      <c r="D578" s="312"/>
    </row>
    <row r="579" spans="1:4" x14ac:dyDescent="0.25">
      <c r="A579" s="24" t="s">
        <v>772</v>
      </c>
      <c r="B579" s="24" t="s">
        <v>783</v>
      </c>
      <c r="C579" s="312">
        <v>0</v>
      </c>
      <c r="D579" s="312">
        <v>500</v>
      </c>
    </row>
    <row r="580" spans="1:4" x14ac:dyDescent="0.25">
      <c r="A580" s="24" t="s">
        <v>772</v>
      </c>
      <c r="B580" s="24" t="s">
        <v>784</v>
      </c>
      <c r="C580" s="312">
        <v>0</v>
      </c>
      <c r="D580" s="312">
        <v>450</v>
      </c>
    </row>
    <row r="581" spans="1:4" x14ac:dyDescent="0.25">
      <c r="A581" s="24" t="s">
        <v>772</v>
      </c>
      <c r="B581" s="24" t="s">
        <v>785</v>
      </c>
      <c r="C581" s="312">
        <v>0</v>
      </c>
      <c r="D581" s="312">
        <v>450</v>
      </c>
    </row>
    <row r="582" spans="1:4" x14ac:dyDescent="0.25">
      <c r="A582" s="24" t="s">
        <v>772</v>
      </c>
      <c r="B582" s="24" t="s">
        <v>786</v>
      </c>
      <c r="C582" s="312">
        <v>0</v>
      </c>
      <c r="D582" s="312">
        <v>500</v>
      </c>
    </row>
    <row r="583" spans="1:4" x14ac:dyDescent="0.25">
      <c r="A583" s="24"/>
      <c r="B583" s="24"/>
      <c r="C583" s="312"/>
      <c r="D583" s="312"/>
    </row>
    <row r="584" spans="1:4" x14ac:dyDescent="0.25">
      <c r="A584" s="10" t="s">
        <v>407</v>
      </c>
      <c r="B584" s="60" t="s">
        <v>430</v>
      </c>
      <c r="C584" s="255">
        <v>0</v>
      </c>
      <c r="D584" s="255">
        <v>0</v>
      </c>
    </row>
    <row r="585" spans="1:4" x14ac:dyDescent="0.25">
      <c r="A585" s="10" t="s">
        <v>407</v>
      </c>
      <c r="B585" s="19" t="s">
        <v>431</v>
      </c>
      <c r="C585" s="255">
        <v>368.57032172091226</v>
      </c>
      <c r="D585" s="255">
        <v>386.25</v>
      </c>
    </row>
    <row r="586" spans="1:4" x14ac:dyDescent="0.25">
      <c r="A586" s="10" t="s">
        <v>407</v>
      </c>
      <c r="B586" s="19" t="s">
        <v>432</v>
      </c>
      <c r="C586" s="255">
        <v>368.57032172091226</v>
      </c>
      <c r="D586" s="255">
        <v>386.25</v>
      </c>
    </row>
    <row r="587" spans="1:4" x14ac:dyDescent="0.25">
      <c r="A587" s="10" t="s">
        <v>407</v>
      </c>
      <c r="B587" s="19" t="s">
        <v>433</v>
      </c>
      <c r="C587" s="255">
        <v>737.14064344182475</v>
      </c>
      <c r="D587" s="255">
        <v>772.5</v>
      </c>
    </row>
    <row r="588" spans="1:4" x14ac:dyDescent="0.25">
      <c r="A588" s="10" t="s">
        <v>407</v>
      </c>
      <c r="B588" s="19" t="s">
        <v>434</v>
      </c>
      <c r="C588" s="255">
        <v>737.14064344182475</v>
      </c>
      <c r="D588" s="255">
        <v>772.5</v>
      </c>
    </row>
    <row r="589" spans="1:4" x14ac:dyDescent="0.25">
      <c r="A589" s="10"/>
      <c r="B589" s="19"/>
      <c r="C589" s="255"/>
      <c r="D589" s="255"/>
    </row>
    <row r="590" spans="1:4" x14ac:dyDescent="0.25">
      <c r="A590" s="24" t="s">
        <v>772</v>
      </c>
      <c r="B590" s="360" t="s">
        <v>586</v>
      </c>
      <c r="C590" s="340">
        <v>131.43349999999998</v>
      </c>
      <c r="D590" s="340">
        <v>137.69999999999999</v>
      </c>
    </row>
    <row r="591" spans="1:4" x14ac:dyDescent="0.25">
      <c r="A591" s="24" t="s">
        <v>772</v>
      </c>
      <c r="B591" s="361" t="s">
        <v>587</v>
      </c>
      <c r="C591" s="340">
        <v>34.650649999999999</v>
      </c>
      <c r="D591" s="340">
        <v>36.299999999999997</v>
      </c>
    </row>
    <row r="592" spans="1:4" x14ac:dyDescent="0.25">
      <c r="A592" s="24" t="s">
        <v>772</v>
      </c>
      <c r="B592" s="361" t="s">
        <v>588</v>
      </c>
      <c r="C592" s="340">
        <v>81.249800000000008</v>
      </c>
      <c r="D592" s="340">
        <v>85.15</v>
      </c>
    </row>
    <row r="593" spans="1:4" x14ac:dyDescent="0.25">
      <c r="A593" s="24" t="s">
        <v>772</v>
      </c>
      <c r="B593" s="361" t="s">
        <v>589</v>
      </c>
      <c r="C593" s="340">
        <v>0</v>
      </c>
      <c r="D593" s="340"/>
    </row>
    <row r="594" spans="1:4" x14ac:dyDescent="0.25">
      <c r="A594" s="10" t="s">
        <v>407</v>
      </c>
      <c r="B594" s="58" t="s">
        <v>435</v>
      </c>
      <c r="C594" s="255">
        <v>0</v>
      </c>
      <c r="D594" s="255"/>
    </row>
    <row r="595" spans="1:4" x14ac:dyDescent="0.25">
      <c r="A595" s="10" t="s">
        <v>407</v>
      </c>
      <c r="B595" s="58" t="s">
        <v>436</v>
      </c>
      <c r="C595" s="255">
        <v>0</v>
      </c>
      <c r="D595" s="255"/>
    </row>
    <row r="596" spans="1:4" x14ac:dyDescent="0.25">
      <c r="A596" s="10" t="s">
        <v>407</v>
      </c>
      <c r="B596" s="19" t="s">
        <v>738</v>
      </c>
      <c r="C596" s="255">
        <v>2211.269376384364</v>
      </c>
      <c r="D596" s="255">
        <v>2317.4</v>
      </c>
    </row>
    <row r="597" spans="1:4" x14ac:dyDescent="0.25">
      <c r="A597" s="10" t="s">
        <v>407</v>
      </c>
      <c r="B597" s="19" t="s">
        <v>739</v>
      </c>
      <c r="C597" s="255">
        <v>2211.269376384364</v>
      </c>
      <c r="D597" s="255">
        <v>2317.4</v>
      </c>
    </row>
    <row r="598" spans="1:4" x14ac:dyDescent="0.25">
      <c r="A598" s="10" t="s">
        <v>407</v>
      </c>
      <c r="B598" s="19" t="s">
        <v>737</v>
      </c>
      <c r="C598" s="255">
        <v>2432.4725909933554</v>
      </c>
      <c r="D598" s="255">
        <v>2549.1999999999998</v>
      </c>
    </row>
    <row r="599" spans="1:4" x14ac:dyDescent="0.25">
      <c r="A599" s="10" t="s">
        <v>407</v>
      </c>
      <c r="B599" s="19" t="s">
        <v>736</v>
      </c>
      <c r="C599" s="255">
        <v>3685.3981093269035</v>
      </c>
      <c r="D599" s="255">
        <v>3862.3</v>
      </c>
    </row>
    <row r="600" spans="1:4" x14ac:dyDescent="0.25">
      <c r="A600" s="10" t="s">
        <v>407</v>
      </c>
      <c r="B600" s="19" t="s">
        <v>789</v>
      </c>
      <c r="C600" s="255">
        <v>4594.4670443993036</v>
      </c>
      <c r="D600" s="255">
        <v>4815</v>
      </c>
    </row>
    <row r="601" spans="1:4" x14ac:dyDescent="0.25">
      <c r="A601" s="10" t="s">
        <v>407</v>
      </c>
      <c r="B601" s="19" t="s">
        <v>441</v>
      </c>
      <c r="C601" s="255">
        <v>9213.4952733172595</v>
      </c>
      <c r="D601" s="255">
        <v>9655.7000000000007</v>
      </c>
    </row>
    <row r="602" spans="1:4" x14ac:dyDescent="0.25">
      <c r="A602" s="10" t="s">
        <v>407</v>
      </c>
      <c r="B602" s="19" t="s">
        <v>442</v>
      </c>
      <c r="C602" s="255">
        <v>2579.8396981052761</v>
      </c>
      <c r="D602" s="255">
        <v>2703.65</v>
      </c>
    </row>
    <row r="603" spans="1:4" x14ac:dyDescent="0.25">
      <c r="A603" s="10" t="s">
        <v>407</v>
      </c>
      <c r="B603" s="19" t="s">
        <v>443</v>
      </c>
      <c r="C603" s="255">
        <v>3654.887321104974</v>
      </c>
      <c r="D603" s="255">
        <v>3830.3</v>
      </c>
    </row>
    <row r="604" spans="1:4" x14ac:dyDescent="0.25">
      <c r="A604" s="10" t="s">
        <v>407</v>
      </c>
      <c r="B604" s="19" t="s">
        <v>444</v>
      </c>
      <c r="C604" s="255">
        <v>0</v>
      </c>
      <c r="D604" s="255">
        <v>0</v>
      </c>
    </row>
    <row r="605" spans="1:4" x14ac:dyDescent="0.25">
      <c r="A605" s="10" t="s">
        <v>407</v>
      </c>
      <c r="B605" s="19" t="s">
        <v>445</v>
      </c>
      <c r="C605" s="255">
        <v>0</v>
      </c>
      <c r="D605" s="255">
        <v>0</v>
      </c>
    </row>
    <row r="606" spans="1:4" x14ac:dyDescent="0.25">
      <c r="A606" s="10" t="s">
        <v>407</v>
      </c>
      <c r="B606" s="19" t="s">
        <v>446</v>
      </c>
      <c r="C606" s="255">
        <v>0</v>
      </c>
      <c r="D606" s="255">
        <v>0</v>
      </c>
    </row>
    <row r="607" spans="1:4" x14ac:dyDescent="0.25">
      <c r="A607" s="10" t="s">
        <v>407</v>
      </c>
      <c r="B607" s="19" t="s">
        <v>447</v>
      </c>
      <c r="C607" s="255">
        <v>0</v>
      </c>
      <c r="D607" s="255">
        <v>0</v>
      </c>
    </row>
    <row r="608" spans="1:4" x14ac:dyDescent="0.25">
      <c r="A608" s="10" t="s">
        <v>407</v>
      </c>
      <c r="B608" s="19" t="s">
        <v>448</v>
      </c>
      <c r="C608" s="255">
        <v>0</v>
      </c>
      <c r="D608" s="255">
        <v>0</v>
      </c>
    </row>
    <row r="609" spans="1:4" x14ac:dyDescent="0.25">
      <c r="A609" s="10" t="s">
        <v>407</v>
      </c>
      <c r="B609" s="19"/>
      <c r="C609" s="255">
        <v>0</v>
      </c>
      <c r="D609" s="255">
        <v>0</v>
      </c>
    </row>
    <row r="610" spans="1:4" x14ac:dyDescent="0.25">
      <c r="A610" s="10" t="s">
        <v>407</v>
      </c>
      <c r="B610" s="58" t="s">
        <v>449</v>
      </c>
      <c r="C610" s="255">
        <v>0</v>
      </c>
      <c r="D610" s="255">
        <v>0</v>
      </c>
    </row>
    <row r="611" spans="1:4" x14ac:dyDescent="0.25">
      <c r="A611" s="10" t="s">
        <v>407</v>
      </c>
      <c r="B611" s="58" t="s">
        <v>450</v>
      </c>
      <c r="C611" s="255">
        <v>0</v>
      </c>
      <c r="D611" s="255">
        <v>0</v>
      </c>
    </row>
    <row r="612" spans="1:4" x14ac:dyDescent="0.25">
      <c r="A612" s="10" t="s">
        <v>407</v>
      </c>
      <c r="B612" s="369" t="s">
        <v>451</v>
      </c>
      <c r="C612" s="255">
        <v>0</v>
      </c>
      <c r="D612" s="255">
        <v>0</v>
      </c>
    </row>
    <row r="613" spans="1:4" x14ac:dyDescent="0.25">
      <c r="A613" s="10" t="s">
        <v>407</v>
      </c>
      <c r="B613" s="369" t="s">
        <v>452</v>
      </c>
      <c r="C613" s="255">
        <v>0</v>
      </c>
      <c r="D613" s="255">
        <v>0</v>
      </c>
    </row>
    <row r="614" spans="1:4" x14ac:dyDescent="0.25">
      <c r="A614" s="10" t="s">
        <v>407</v>
      </c>
      <c r="B614" s="369" t="s">
        <v>453</v>
      </c>
      <c r="C614" s="255">
        <v>0</v>
      </c>
      <c r="D614" s="255">
        <v>0</v>
      </c>
    </row>
    <row r="615" spans="1:4" x14ac:dyDescent="0.25">
      <c r="A615" s="10" t="s">
        <v>407</v>
      </c>
      <c r="B615" s="369" t="s">
        <v>454</v>
      </c>
      <c r="C615" s="255">
        <v>0</v>
      </c>
      <c r="D615" s="255">
        <v>0</v>
      </c>
    </row>
    <row r="616" spans="1:4" x14ac:dyDescent="0.25">
      <c r="A616" s="10" t="s">
        <v>407</v>
      </c>
      <c r="B616" s="369" t="s">
        <v>455</v>
      </c>
      <c r="C616" s="255">
        <v>0</v>
      </c>
      <c r="D616" s="255">
        <v>0</v>
      </c>
    </row>
    <row r="617" spans="1:4" x14ac:dyDescent="0.25">
      <c r="A617" s="10"/>
      <c r="B617" s="58"/>
      <c r="C617" s="255">
        <v>0</v>
      </c>
      <c r="D617" s="255">
        <v>0</v>
      </c>
    </row>
    <row r="618" spans="1:4" x14ac:dyDescent="0.25">
      <c r="A618" s="257" t="s">
        <v>407</v>
      </c>
      <c r="B618" s="249" t="s">
        <v>456</v>
      </c>
      <c r="C618" s="255">
        <v>0</v>
      </c>
      <c r="D618" s="255">
        <v>0</v>
      </c>
    </row>
    <row r="619" spans="1:4" ht="28.15" customHeight="1" x14ac:dyDescent="0.25">
      <c r="A619" s="10" t="s">
        <v>407</v>
      </c>
      <c r="B619" s="331" t="s">
        <v>457</v>
      </c>
      <c r="C619" s="255">
        <v>0</v>
      </c>
      <c r="D619" s="255">
        <v>0</v>
      </c>
    </row>
    <row r="620" spans="1:4" ht="44.25" x14ac:dyDescent="0.25">
      <c r="A620" s="10"/>
      <c r="B620" s="163" t="s">
        <v>615</v>
      </c>
      <c r="C620" s="255">
        <v>0</v>
      </c>
      <c r="D620" s="255">
        <v>0</v>
      </c>
    </row>
    <row r="621" spans="1:4" x14ac:dyDescent="0.25">
      <c r="A621" s="10"/>
      <c r="B621" s="316" t="s">
        <v>788</v>
      </c>
      <c r="C621" s="255">
        <v>0</v>
      </c>
      <c r="D621" s="255">
        <v>0</v>
      </c>
    </row>
    <row r="622" spans="1:4" x14ac:dyDescent="0.25">
      <c r="A622" s="10"/>
      <c r="B622" s="164" t="s">
        <v>458</v>
      </c>
      <c r="C622" s="255">
        <v>0</v>
      </c>
      <c r="D622" s="255">
        <v>0</v>
      </c>
    </row>
    <row r="623" spans="1:4" x14ac:dyDescent="0.25">
      <c r="A623" s="10"/>
      <c r="B623" s="163"/>
      <c r="C623" s="255">
        <v>0</v>
      </c>
      <c r="D623" s="255">
        <v>0</v>
      </c>
    </row>
    <row r="624" spans="1:4" x14ac:dyDescent="0.25">
      <c r="A624" s="10" t="s">
        <v>407</v>
      </c>
      <c r="B624" s="162" t="s">
        <v>459</v>
      </c>
      <c r="C624" s="255">
        <v>0</v>
      </c>
      <c r="D624" s="255">
        <v>0</v>
      </c>
    </row>
    <row r="625" spans="1:4" x14ac:dyDescent="0.25">
      <c r="A625" s="10" t="s">
        <v>407</v>
      </c>
      <c r="B625" s="165" t="s">
        <v>807</v>
      </c>
      <c r="C625" s="255">
        <v>631.15561549999995</v>
      </c>
      <c r="D625" s="255">
        <v>661.45</v>
      </c>
    </row>
    <row r="626" spans="1:4" x14ac:dyDescent="0.25">
      <c r="A626" s="10" t="s">
        <v>407</v>
      </c>
      <c r="B626" s="165" t="s">
        <v>806</v>
      </c>
      <c r="C626" s="255">
        <v>456.1817815</v>
      </c>
      <c r="D626" s="255">
        <v>478.05</v>
      </c>
    </row>
    <row r="627" spans="1:4" x14ac:dyDescent="0.25">
      <c r="A627" s="10" t="s">
        <v>407</v>
      </c>
      <c r="B627" s="165" t="s">
        <v>805</v>
      </c>
      <c r="C627" s="255">
        <v>88.736730100000003</v>
      </c>
      <c r="D627" s="255">
        <v>93</v>
      </c>
    </row>
    <row r="628" spans="1:4" x14ac:dyDescent="0.25">
      <c r="A628" s="10" t="s">
        <v>407</v>
      </c>
      <c r="B628" s="165" t="s">
        <v>804</v>
      </c>
      <c r="C628" s="255">
        <v>88.736730100000003</v>
      </c>
      <c r="D628" s="255">
        <v>93</v>
      </c>
    </row>
    <row r="629" spans="1:4" x14ac:dyDescent="0.25">
      <c r="A629" s="10" t="s">
        <v>407</v>
      </c>
      <c r="B629" s="165"/>
      <c r="C629" s="255">
        <v>0</v>
      </c>
      <c r="D629" s="255"/>
    </row>
    <row r="630" spans="1:4" ht="30" x14ac:dyDescent="0.25">
      <c r="A630" s="10" t="s">
        <v>407</v>
      </c>
      <c r="B630" s="163" t="s">
        <v>803</v>
      </c>
      <c r="C630" s="255">
        <v>0</v>
      </c>
      <c r="D630" s="255"/>
    </row>
    <row r="631" spans="1:4" x14ac:dyDescent="0.25">
      <c r="A631" s="10" t="s">
        <v>407</v>
      </c>
      <c r="B631" s="165" t="s">
        <v>460</v>
      </c>
      <c r="C631" s="255">
        <v>568.0400539499999</v>
      </c>
      <c r="D631" s="255">
        <v>595.29999999999995</v>
      </c>
    </row>
    <row r="632" spans="1:4" x14ac:dyDescent="0.25">
      <c r="A632" s="10" t="s">
        <v>407</v>
      </c>
      <c r="B632" s="165" t="s">
        <v>461</v>
      </c>
      <c r="C632" s="255">
        <v>410.56360334999999</v>
      </c>
      <c r="D632" s="255">
        <v>430.25</v>
      </c>
    </row>
    <row r="633" spans="1:4" x14ac:dyDescent="0.25">
      <c r="A633" s="10" t="s">
        <v>407</v>
      </c>
      <c r="B633" s="165" t="s">
        <v>464</v>
      </c>
      <c r="C633" s="255">
        <v>79.863057089999984</v>
      </c>
      <c r="D633" s="255">
        <v>83.7</v>
      </c>
    </row>
    <row r="634" spans="1:4" x14ac:dyDescent="0.25">
      <c r="A634" s="10" t="s">
        <v>407</v>
      </c>
      <c r="B634" s="165" t="s">
        <v>465</v>
      </c>
      <c r="C634" s="255">
        <v>79.863057089999984</v>
      </c>
      <c r="D634" s="255">
        <v>83.7</v>
      </c>
    </row>
    <row r="635" spans="1:4" x14ac:dyDescent="0.25">
      <c r="A635" s="10" t="s">
        <v>407</v>
      </c>
      <c r="B635" s="165"/>
      <c r="C635" s="255"/>
      <c r="D635" s="255"/>
    </row>
    <row r="636" spans="1:4" x14ac:dyDescent="0.25">
      <c r="A636" s="10" t="s">
        <v>407</v>
      </c>
      <c r="B636" s="162" t="s">
        <v>466</v>
      </c>
      <c r="C636" s="255">
        <v>0</v>
      </c>
      <c r="D636" s="255"/>
    </row>
    <row r="637" spans="1:4" x14ac:dyDescent="0.25">
      <c r="A637" s="10" t="s">
        <v>407</v>
      </c>
      <c r="B637" s="317" t="s">
        <v>788</v>
      </c>
      <c r="C637" s="255">
        <v>0</v>
      </c>
      <c r="D637" s="255"/>
    </row>
    <row r="638" spans="1:4" x14ac:dyDescent="0.25">
      <c r="A638" s="10" t="s">
        <v>407</v>
      </c>
      <c r="B638" s="162" t="s">
        <v>458</v>
      </c>
      <c r="C638" s="255">
        <v>0</v>
      </c>
      <c r="D638" s="255"/>
    </row>
    <row r="639" spans="1:4" ht="43.5" x14ac:dyDescent="0.25">
      <c r="A639" s="330" t="s">
        <v>407</v>
      </c>
      <c r="B639" s="163" t="s">
        <v>467</v>
      </c>
      <c r="C639" s="309">
        <v>0</v>
      </c>
      <c r="D639" s="309" t="s">
        <v>790</v>
      </c>
    </row>
    <row r="640" spans="1:4" x14ac:dyDescent="0.25">
      <c r="A640" s="10" t="s">
        <v>407</v>
      </c>
      <c r="B640" s="165" t="s">
        <v>460</v>
      </c>
      <c r="C640" s="255">
        <v>315.57780774999998</v>
      </c>
      <c r="D640" s="255">
        <v>330.7</v>
      </c>
    </row>
    <row r="641" spans="1:4" x14ac:dyDescent="0.25">
      <c r="A641" s="10" t="s">
        <v>407</v>
      </c>
      <c r="B641" s="165" t="s">
        <v>461</v>
      </c>
      <c r="C641" s="255">
        <v>228.09089075</v>
      </c>
      <c r="D641" s="255">
        <v>239</v>
      </c>
    </row>
    <row r="642" spans="1:4" x14ac:dyDescent="0.25">
      <c r="A642" s="10" t="s">
        <v>407</v>
      </c>
      <c r="B642" s="165" t="s">
        <v>464</v>
      </c>
      <c r="C642" s="255">
        <v>44.368365050000001</v>
      </c>
      <c r="D642" s="255">
        <v>46.5</v>
      </c>
    </row>
    <row r="643" spans="1:4" x14ac:dyDescent="0.25">
      <c r="A643" s="10" t="s">
        <v>407</v>
      </c>
      <c r="B643" s="165" t="s">
        <v>465</v>
      </c>
      <c r="C643" s="255">
        <v>44.368365050000001</v>
      </c>
      <c r="D643" s="255">
        <v>46.5</v>
      </c>
    </row>
    <row r="644" spans="1:4" x14ac:dyDescent="0.25">
      <c r="A644" s="10" t="s">
        <v>407</v>
      </c>
      <c r="B644" s="165"/>
      <c r="C644" s="255">
        <v>0</v>
      </c>
      <c r="D644" s="255">
        <v>0</v>
      </c>
    </row>
    <row r="645" spans="1:4" ht="30" x14ac:dyDescent="0.25">
      <c r="A645" s="330" t="s">
        <v>407</v>
      </c>
      <c r="B645" s="163" t="s">
        <v>802</v>
      </c>
      <c r="C645" s="309">
        <v>0</v>
      </c>
      <c r="D645" s="309">
        <v>0</v>
      </c>
    </row>
    <row r="646" spans="1:4" x14ac:dyDescent="0.25">
      <c r="A646" s="10" t="s">
        <v>407</v>
      </c>
      <c r="B646" s="165" t="s">
        <v>460</v>
      </c>
      <c r="C646" s="255">
        <v>284.02002697499995</v>
      </c>
      <c r="D646" s="255">
        <v>297.64999999999998</v>
      </c>
    </row>
    <row r="647" spans="1:4" x14ac:dyDescent="0.25">
      <c r="A647" s="10" t="s">
        <v>407</v>
      </c>
      <c r="B647" s="165" t="s">
        <v>461</v>
      </c>
      <c r="C647" s="255">
        <v>205.281801675</v>
      </c>
      <c r="D647" s="255">
        <v>215.1</v>
      </c>
    </row>
    <row r="648" spans="1:4" x14ac:dyDescent="0.25">
      <c r="A648" s="10" t="s">
        <v>407</v>
      </c>
      <c r="B648" s="165" t="s">
        <v>464</v>
      </c>
      <c r="C648" s="255">
        <v>39.931528544999992</v>
      </c>
      <c r="D648" s="255">
        <v>41.85</v>
      </c>
    </row>
    <row r="649" spans="1:4" x14ac:dyDescent="0.25">
      <c r="A649" s="10" t="s">
        <v>407</v>
      </c>
      <c r="B649" s="165" t="s">
        <v>465</v>
      </c>
      <c r="C649" s="255">
        <v>39.931528544999992</v>
      </c>
      <c r="D649" s="255">
        <v>41.85</v>
      </c>
    </row>
    <row r="650" spans="1:4" x14ac:dyDescent="0.25">
      <c r="A650" s="10" t="s">
        <v>407</v>
      </c>
      <c r="B650" s="162" t="s">
        <v>468</v>
      </c>
      <c r="C650" s="255">
        <v>0</v>
      </c>
      <c r="D650" s="255"/>
    </row>
    <row r="651" spans="1:4" x14ac:dyDescent="0.25">
      <c r="A651" s="10" t="s">
        <v>407</v>
      </c>
      <c r="B651" s="165" t="s">
        <v>829</v>
      </c>
      <c r="C651" s="255">
        <v>0</v>
      </c>
      <c r="D651" s="255"/>
    </row>
    <row r="652" spans="1:4" x14ac:dyDescent="0.25">
      <c r="A652" s="10" t="s">
        <v>407</v>
      </c>
      <c r="B652" s="165" t="s">
        <v>470</v>
      </c>
      <c r="C652" s="255">
        <v>0</v>
      </c>
      <c r="D652" s="255"/>
    </row>
    <row r="653" spans="1:4" x14ac:dyDescent="0.25">
      <c r="A653" s="10" t="s">
        <v>407</v>
      </c>
      <c r="B653" s="165" t="s">
        <v>471</v>
      </c>
      <c r="C653" s="255">
        <v>0</v>
      </c>
      <c r="D653" s="255"/>
    </row>
    <row r="654" spans="1:4" x14ac:dyDescent="0.25">
      <c r="A654" s="10" t="s">
        <v>407</v>
      </c>
      <c r="B654" s="165" t="s">
        <v>472</v>
      </c>
      <c r="C654" s="255">
        <v>0</v>
      </c>
      <c r="D654" s="255"/>
    </row>
    <row r="655" spans="1:4" x14ac:dyDescent="0.25">
      <c r="A655" s="10" t="s">
        <v>407</v>
      </c>
      <c r="B655" s="165" t="s">
        <v>849</v>
      </c>
      <c r="C655" s="255">
        <v>0</v>
      </c>
      <c r="D655" s="255">
        <v>0</v>
      </c>
    </row>
    <row r="656" spans="1:4" x14ac:dyDescent="0.25">
      <c r="A656" s="10" t="s">
        <v>407</v>
      </c>
      <c r="B656" s="165"/>
      <c r="C656" s="255">
        <v>0</v>
      </c>
      <c r="D656" s="255">
        <v>0</v>
      </c>
    </row>
    <row r="657" spans="1:4" x14ac:dyDescent="0.25">
      <c r="A657" s="10" t="s">
        <v>407</v>
      </c>
      <c r="B657" s="144" t="s">
        <v>474</v>
      </c>
      <c r="C657" s="255">
        <v>0</v>
      </c>
      <c r="D657" s="255">
        <v>0</v>
      </c>
    </row>
    <row r="658" spans="1:4" x14ac:dyDescent="0.25">
      <c r="A658" s="10" t="s">
        <v>407</v>
      </c>
      <c r="B658" s="317" t="s">
        <v>475</v>
      </c>
      <c r="C658" s="255">
        <v>0</v>
      </c>
      <c r="D658" s="255">
        <v>0</v>
      </c>
    </row>
    <row r="659" spans="1:4" x14ac:dyDescent="0.25">
      <c r="A659" s="10" t="s">
        <v>407</v>
      </c>
      <c r="B659" s="317" t="s">
        <v>476</v>
      </c>
      <c r="C659" s="255">
        <v>0</v>
      </c>
      <c r="D659" s="255">
        <v>0</v>
      </c>
    </row>
    <row r="660" spans="1:4" x14ac:dyDescent="0.25">
      <c r="A660" s="10" t="s">
        <v>407</v>
      </c>
      <c r="B660" s="317" t="s">
        <v>477</v>
      </c>
      <c r="C660" s="255">
        <v>0</v>
      </c>
      <c r="D660" s="255">
        <v>0</v>
      </c>
    </row>
    <row r="661" spans="1:4" x14ac:dyDescent="0.25">
      <c r="A661" s="10" t="s">
        <v>407</v>
      </c>
      <c r="B661" s="165" t="s">
        <v>478</v>
      </c>
      <c r="C661" s="255">
        <v>66.208410441587731</v>
      </c>
      <c r="D661" s="255">
        <v>69.349999999999994</v>
      </c>
    </row>
    <row r="662" spans="1:4" x14ac:dyDescent="0.25">
      <c r="A662" s="10" t="s">
        <v>407</v>
      </c>
      <c r="B662" s="165" t="s">
        <v>479</v>
      </c>
      <c r="C662" s="255">
        <v>181.99685174381145</v>
      </c>
      <c r="D662" s="255">
        <v>190.7</v>
      </c>
    </row>
    <row r="663" spans="1:4" x14ac:dyDescent="0.25">
      <c r="A663" s="10" t="s">
        <v>407</v>
      </c>
      <c r="B663" s="165" t="s">
        <v>480</v>
      </c>
      <c r="C663" s="255">
        <v>827.14746869651765</v>
      </c>
      <c r="D663" s="255">
        <v>866.85</v>
      </c>
    </row>
    <row r="664" spans="1:4" x14ac:dyDescent="0.25">
      <c r="A664" s="10" t="s">
        <v>407</v>
      </c>
      <c r="B664" s="165" t="s">
        <v>481</v>
      </c>
      <c r="C664" s="255">
        <v>0</v>
      </c>
      <c r="D664" s="255"/>
    </row>
    <row r="665" spans="1:4" x14ac:dyDescent="0.25">
      <c r="A665" s="10" t="s">
        <v>407</v>
      </c>
      <c r="B665" s="165" t="s">
        <v>850</v>
      </c>
      <c r="C665" s="255">
        <v>942.94811431402991</v>
      </c>
      <c r="D665" s="255">
        <v>988.2</v>
      </c>
    </row>
    <row r="666" spans="1:4" x14ac:dyDescent="0.25">
      <c r="A666" s="10" t="s">
        <v>407</v>
      </c>
      <c r="B666" s="165" t="s">
        <v>483</v>
      </c>
      <c r="C666" s="255">
        <v>992.51594085937711</v>
      </c>
      <c r="D666" s="255">
        <v>1040.1500000000001</v>
      </c>
    </row>
    <row r="667" spans="1:4" x14ac:dyDescent="0.25">
      <c r="A667" s="10" t="s">
        <v>407</v>
      </c>
      <c r="B667" s="165" t="s">
        <v>484</v>
      </c>
      <c r="C667" s="255">
        <v>1131.46817257969</v>
      </c>
      <c r="D667" s="255">
        <v>1185.75</v>
      </c>
    </row>
    <row r="668" spans="1:4" x14ac:dyDescent="0.25">
      <c r="A668" s="10" t="s">
        <v>407</v>
      </c>
      <c r="B668" s="165"/>
      <c r="C668" s="255">
        <v>0</v>
      </c>
      <c r="D668" s="255"/>
    </row>
    <row r="669" spans="1:4" x14ac:dyDescent="0.25">
      <c r="A669" s="10" t="s">
        <v>407</v>
      </c>
      <c r="B669" s="144" t="s">
        <v>485</v>
      </c>
      <c r="C669" s="255">
        <v>0</v>
      </c>
      <c r="D669" s="255"/>
    </row>
    <row r="670" spans="1:4" x14ac:dyDescent="0.25">
      <c r="A670" s="10" t="s">
        <v>407</v>
      </c>
      <c r="B670" s="165" t="s">
        <v>486</v>
      </c>
      <c r="C670" s="255">
        <v>10.068560113236844</v>
      </c>
      <c r="D670" s="255">
        <v>10.55</v>
      </c>
    </row>
    <row r="671" spans="1:4" x14ac:dyDescent="0.25">
      <c r="A671" s="10" t="s">
        <v>407</v>
      </c>
      <c r="B671" s="165" t="s">
        <v>487</v>
      </c>
      <c r="C671" s="255">
        <v>13.272192876539473</v>
      </c>
      <c r="D671" s="255">
        <v>13.9</v>
      </c>
    </row>
    <row r="672" spans="1:4" x14ac:dyDescent="0.25">
      <c r="A672" s="10" t="s">
        <v>407</v>
      </c>
      <c r="B672" s="165" t="s">
        <v>488</v>
      </c>
      <c r="C672" s="255">
        <v>231.72943654555706</v>
      </c>
      <c r="D672" s="255">
        <v>242.85</v>
      </c>
    </row>
    <row r="673" spans="1:9" x14ac:dyDescent="0.25">
      <c r="A673" s="10" t="s">
        <v>407</v>
      </c>
      <c r="B673" s="165" t="s">
        <v>489</v>
      </c>
      <c r="C673" s="255">
        <v>264.68108782524126</v>
      </c>
      <c r="D673" s="255">
        <v>277.35000000000002</v>
      </c>
    </row>
    <row r="674" spans="1:9" x14ac:dyDescent="0.25">
      <c r="A674" s="10" t="s">
        <v>407</v>
      </c>
      <c r="B674" s="19" t="s">
        <v>490</v>
      </c>
      <c r="C674" s="255">
        <v>167.6567812795044</v>
      </c>
      <c r="D674" s="255">
        <v>175.7</v>
      </c>
    </row>
    <row r="675" spans="1:9" x14ac:dyDescent="0.25">
      <c r="A675" s="10" t="s">
        <v>407</v>
      </c>
      <c r="B675" s="19" t="s">
        <v>491</v>
      </c>
      <c r="C675" s="255">
        <v>368.57032172091226</v>
      </c>
      <c r="D675" s="255">
        <v>386.25</v>
      </c>
      <c r="E675" s="246"/>
      <c r="F675" s="246"/>
      <c r="G675" s="246"/>
      <c r="H675" s="246"/>
      <c r="I675" s="246"/>
    </row>
    <row r="676" spans="1:9" s="246" customFormat="1" x14ac:dyDescent="0.25">
      <c r="A676" s="250"/>
      <c r="B676" s="251"/>
      <c r="C676" s="255">
        <v>0</v>
      </c>
      <c r="D676" s="255"/>
    </row>
    <row r="677" spans="1:9" s="246" customFormat="1" x14ac:dyDescent="0.25">
      <c r="A677" s="250"/>
      <c r="B677" s="252" t="s">
        <v>492</v>
      </c>
      <c r="C677" s="255">
        <v>0</v>
      </c>
      <c r="D677" s="255"/>
      <c r="E677"/>
      <c r="F677"/>
      <c r="G677"/>
      <c r="H677"/>
      <c r="I677"/>
    </row>
    <row r="678" spans="1:9" x14ac:dyDescent="0.25">
      <c r="A678" s="10" t="s">
        <v>492</v>
      </c>
      <c r="B678" s="144" t="s">
        <v>493</v>
      </c>
      <c r="C678" s="255">
        <v>0</v>
      </c>
      <c r="D678" s="255"/>
    </row>
    <row r="679" spans="1:9" x14ac:dyDescent="0.25">
      <c r="A679" s="10" t="s">
        <v>492</v>
      </c>
      <c r="B679" s="165" t="s">
        <v>494</v>
      </c>
      <c r="C679" s="255">
        <v>4254.2717557247852</v>
      </c>
      <c r="D679" s="255">
        <v>4458.45</v>
      </c>
    </row>
    <row r="680" spans="1:9" x14ac:dyDescent="0.25">
      <c r="A680" s="10" t="s">
        <v>492</v>
      </c>
      <c r="B680" s="165" t="s">
        <v>495</v>
      </c>
      <c r="C680" s="255">
        <v>2836.2828731105965</v>
      </c>
      <c r="D680" s="255">
        <v>2972.4</v>
      </c>
    </row>
    <row r="681" spans="1:9" x14ac:dyDescent="0.25">
      <c r="A681" s="10" t="s">
        <v>492</v>
      </c>
      <c r="B681" s="165" t="s">
        <v>496</v>
      </c>
      <c r="C681" s="255">
        <v>2836.2828731105965</v>
      </c>
      <c r="D681" s="255">
        <v>2972.4</v>
      </c>
    </row>
    <row r="682" spans="1:9" x14ac:dyDescent="0.25">
      <c r="A682" s="10" t="s">
        <v>492</v>
      </c>
      <c r="B682" s="165" t="s">
        <v>497</v>
      </c>
      <c r="C682" s="255">
        <v>579.09476045222812</v>
      </c>
      <c r="D682" s="255">
        <v>606.85</v>
      </c>
    </row>
    <row r="683" spans="1:9" x14ac:dyDescent="0.25">
      <c r="A683" s="10" t="s">
        <v>492</v>
      </c>
      <c r="B683" s="165" t="s">
        <v>484</v>
      </c>
      <c r="C683" s="255">
        <v>660.1</v>
      </c>
      <c r="D683" s="255">
        <v>691.75</v>
      </c>
    </row>
    <row r="684" spans="1:9" x14ac:dyDescent="0.25">
      <c r="A684" s="10" t="s">
        <v>492</v>
      </c>
      <c r="B684" s="165" t="s">
        <v>498</v>
      </c>
      <c r="C684" s="255">
        <v>876.72749955715381</v>
      </c>
      <c r="D684" s="255">
        <v>918.8</v>
      </c>
    </row>
    <row r="685" spans="1:9" s="179" customFormat="1" x14ac:dyDescent="0.25">
      <c r="A685" s="141" t="s">
        <v>492</v>
      </c>
      <c r="B685" s="318" t="s">
        <v>484</v>
      </c>
      <c r="C685" s="262">
        <v>999.35</v>
      </c>
      <c r="D685" s="262">
        <v>1047.3</v>
      </c>
      <c r="G685" s="261">
        <v>0</v>
      </c>
      <c r="H685" s="261">
        <v>0</v>
      </c>
      <c r="I685" s="3"/>
    </row>
    <row r="686" spans="1:9" s="179" customFormat="1" x14ac:dyDescent="0.25">
      <c r="A686" s="25" t="s">
        <v>492</v>
      </c>
      <c r="B686" s="328" t="s">
        <v>851</v>
      </c>
      <c r="C686" s="320"/>
      <c r="D686" s="262">
        <v>918.8</v>
      </c>
      <c r="G686" s="261"/>
      <c r="H686" s="261"/>
      <c r="I686" s="3"/>
    </row>
    <row r="687" spans="1:9" s="179" customFormat="1" x14ac:dyDescent="0.25">
      <c r="A687" s="25" t="s">
        <v>492</v>
      </c>
      <c r="B687" s="328" t="s">
        <v>796</v>
      </c>
      <c r="C687" s="320"/>
      <c r="D687" s="262">
        <v>258</v>
      </c>
    </row>
    <row r="688" spans="1:9" s="179" customFormat="1" x14ac:dyDescent="0.25">
      <c r="A688" s="25" t="s">
        <v>492</v>
      </c>
      <c r="B688" s="328" t="s">
        <v>797</v>
      </c>
      <c r="C688" s="320"/>
      <c r="D688" s="321">
        <v>258</v>
      </c>
    </row>
    <row r="689" spans="1:4" s="179" customFormat="1" x14ac:dyDescent="0.25">
      <c r="A689" s="25"/>
      <c r="B689" s="319"/>
      <c r="C689" s="322"/>
      <c r="D689" s="323"/>
    </row>
    <row r="690" spans="1:4" x14ac:dyDescent="0.25">
      <c r="A690" s="169"/>
      <c r="B690" s="253" t="s">
        <v>499</v>
      </c>
      <c r="C690" s="211">
        <v>0</v>
      </c>
      <c r="D690" s="211">
        <v>0</v>
      </c>
    </row>
    <row r="691" spans="1:4" x14ac:dyDescent="0.25">
      <c r="A691" s="242" t="s">
        <v>5</v>
      </c>
      <c r="B691" s="242" t="s">
        <v>4</v>
      </c>
      <c r="C691" s="257" t="s">
        <v>724</v>
      </c>
      <c r="D691" s="257" t="s">
        <v>725</v>
      </c>
    </row>
    <row r="692" spans="1:4" x14ac:dyDescent="0.25">
      <c r="A692" s="151" t="s">
        <v>499</v>
      </c>
      <c r="B692" s="151" t="s">
        <v>740</v>
      </c>
      <c r="C692" s="255">
        <v>0</v>
      </c>
      <c r="D692" s="255">
        <v>0</v>
      </c>
    </row>
    <row r="693" spans="1:4" x14ac:dyDescent="0.25">
      <c r="A693" s="24" t="s">
        <v>499</v>
      </c>
      <c r="B693" s="85" t="s">
        <v>502</v>
      </c>
      <c r="C693" s="255">
        <v>1250.05</v>
      </c>
      <c r="D693" s="255">
        <v>1310.05</v>
      </c>
    </row>
    <row r="694" spans="1:4" x14ac:dyDescent="0.25">
      <c r="A694" s="24" t="s">
        <v>499</v>
      </c>
      <c r="B694" s="24" t="s">
        <v>791</v>
      </c>
      <c r="C694" s="255">
        <v>246.21318070000001</v>
      </c>
      <c r="D694" s="255">
        <v>258</v>
      </c>
    </row>
    <row r="695" spans="1:4" x14ac:dyDescent="0.25">
      <c r="A695" s="24" t="s">
        <v>499</v>
      </c>
      <c r="B695" s="24" t="s">
        <v>504</v>
      </c>
      <c r="C695" s="255">
        <v>764.88561719999996</v>
      </c>
      <c r="D695" s="255">
        <v>801.6</v>
      </c>
    </row>
    <row r="696" spans="1:4" x14ac:dyDescent="0.25">
      <c r="A696" s="24" t="s">
        <v>499</v>
      </c>
      <c r="B696" s="24" t="s">
        <v>505</v>
      </c>
      <c r="C696" s="255">
        <v>161.22588989999997</v>
      </c>
      <c r="D696" s="255">
        <v>168.95</v>
      </c>
    </row>
    <row r="697" spans="1:4" x14ac:dyDescent="0.25">
      <c r="A697" s="24" t="s">
        <v>499</v>
      </c>
      <c r="B697" s="24" t="s">
        <v>506</v>
      </c>
      <c r="C697" s="255">
        <v>962.35608699999977</v>
      </c>
      <c r="D697" s="255">
        <v>1008.55</v>
      </c>
    </row>
    <row r="698" spans="1:4" x14ac:dyDescent="0.25">
      <c r="A698" s="24" t="s">
        <v>499</v>
      </c>
      <c r="B698" s="24" t="s">
        <v>507</v>
      </c>
      <c r="C698" s="255">
        <v>1613.5087120999999</v>
      </c>
      <c r="D698" s="255">
        <v>1690.95</v>
      </c>
    </row>
    <row r="699" spans="1:4" x14ac:dyDescent="0.25">
      <c r="A699" s="24" t="s">
        <v>499</v>
      </c>
      <c r="B699" s="24" t="s">
        <v>508</v>
      </c>
      <c r="C699" s="255">
        <v>416.18776229999997</v>
      </c>
      <c r="D699" s="255">
        <v>436.15</v>
      </c>
    </row>
    <row r="700" spans="1:4" x14ac:dyDescent="0.25">
      <c r="A700" s="24" t="s">
        <v>499</v>
      </c>
      <c r="B700" s="24" t="s">
        <v>792</v>
      </c>
      <c r="C700" s="255">
        <v>246.21318070000001</v>
      </c>
      <c r="D700" s="255">
        <v>258</v>
      </c>
    </row>
    <row r="701" spans="1:4" x14ac:dyDescent="0.25">
      <c r="A701" s="24" t="s">
        <v>499</v>
      </c>
      <c r="B701" s="24" t="s">
        <v>510</v>
      </c>
      <c r="C701" s="255">
        <v>554.91701639999997</v>
      </c>
      <c r="D701" s="255">
        <v>581.54999999999995</v>
      </c>
    </row>
    <row r="702" spans="1:4" x14ac:dyDescent="0.25">
      <c r="A702" s="24" t="s">
        <v>499</v>
      </c>
      <c r="B702" s="24" t="s">
        <v>511</v>
      </c>
      <c r="C702" s="255">
        <v>554.91701639999997</v>
      </c>
      <c r="D702" s="255">
        <v>581.54999999999995</v>
      </c>
    </row>
    <row r="703" spans="1:4" x14ac:dyDescent="0.25">
      <c r="A703" s="24" t="s">
        <v>499</v>
      </c>
      <c r="B703" s="24" t="s">
        <v>512</v>
      </c>
      <c r="C703" s="255">
        <v>1078.5887052999999</v>
      </c>
      <c r="D703" s="255">
        <v>1130.3499999999999</v>
      </c>
    </row>
    <row r="704" spans="1:4" x14ac:dyDescent="0.25">
      <c r="A704" s="24" t="s">
        <v>499</v>
      </c>
      <c r="B704" s="24" t="s">
        <v>513</v>
      </c>
      <c r="C704" s="255">
        <v>416.18776229999997</v>
      </c>
      <c r="D704" s="255">
        <v>436.15</v>
      </c>
    </row>
    <row r="705" spans="1:4" x14ac:dyDescent="0.25">
      <c r="A705" s="10" t="s">
        <v>499</v>
      </c>
      <c r="B705" s="10" t="s">
        <v>793</v>
      </c>
      <c r="C705" s="324" t="s">
        <v>790</v>
      </c>
      <c r="D705" s="11">
        <v>436.15</v>
      </c>
    </row>
    <row r="706" spans="1:4" x14ac:dyDescent="0.25">
      <c r="A706" s="24" t="s">
        <v>499</v>
      </c>
      <c r="B706" s="24" t="s">
        <v>514</v>
      </c>
      <c r="C706" s="255">
        <v>187.47196499999998</v>
      </c>
      <c r="D706" s="255">
        <v>196.45</v>
      </c>
    </row>
    <row r="707" spans="1:4" x14ac:dyDescent="0.25">
      <c r="A707" s="24" t="s">
        <v>499</v>
      </c>
      <c r="B707" s="24" t="s">
        <v>515</v>
      </c>
      <c r="C707" s="255">
        <v>413.68813609999995</v>
      </c>
      <c r="D707" s="255">
        <v>433.55</v>
      </c>
    </row>
    <row r="708" spans="1:4" x14ac:dyDescent="0.25">
      <c r="A708" s="24" t="s">
        <v>499</v>
      </c>
      <c r="B708" s="24" t="s">
        <v>516</v>
      </c>
      <c r="C708" s="255">
        <v>984.85272280000004</v>
      </c>
      <c r="D708" s="255">
        <v>1032.0999999999999</v>
      </c>
    </row>
    <row r="709" spans="1:4" x14ac:dyDescent="0.25">
      <c r="A709" s="24" t="s">
        <v>499</v>
      </c>
      <c r="B709" s="24" t="s">
        <v>517</v>
      </c>
      <c r="C709" s="255">
        <v>679.89832639999997</v>
      </c>
      <c r="D709" s="255">
        <v>712.5</v>
      </c>
    </row>
    <row r="710" spans="1:4" x14ac:dyDescent="0.25">
      <c r="A710" s="24" t="s">
        <v>499</v>
      </c>
      <c r="B710" s="24" t="s">
        <v>518</v>
      </c>
      <c r="C710" s="255">
        <v>759.88636479999991</v>
      </c>
      <c r="D710" s="255">
        <v>796.35</v>
      </c>
    </row>
    <row r="711" spans="1:4" x14ac:dyDescent="0.25">
      <c r="A711" s="24" t="s">
        <v>499</v>
      </c>
      <c r="B711" s="24" t="s">
        <v>741</v>
      </c>
      <c r="C711" s="255">
        <v>0</v>
      </c>
      <c r="D711" s="255">
        <v>1500</v>
      </c>
    </row>
    <row r="712" spans="1:4" x14ac:dyDescent="0.25">
      <c r="A712" s="24"/>
      <c r="B712" s="24"/>
      <c r="C712" s="255"/>
      <c r="D712" s="255"/>
    </row>
    <row r="714" spans="1:4" x14ac:dyDescent="0.25">
      <c r="B714" s="329" t="s">
        <v>522</v>
      </c>
      <c r="C714" s="211"/>
      <c r="D714" s="211"/>
    </row>
    <row r="715" spans="1:4" x14ac:dyDescent="0.25">
      <c r="B715" s="172"/>
      <c r="C715" s="211"/>
      <c r="D715" s="211"/>
    </row>
    <row r="716" spans="1:4" x14ac:dyDescent="0.25">
      <c r="B716" s="172"/>
      <c r="C716" s="211"/>
      <c r="D716" s="211"/>
    </row>
    <row r="717" spans="1:4" x14ac:dyDescent="0.25">
      <c r="B717" s="253" t="s">
        <v>721</v>
      </c>
      <c r="C717" s="211"/>
      <c r="D717" s="211"/>
    </row>
    <row r="718" spans="1:4" x14ac:dyDescent="0.25">
      <c r="A718" s="242" t="s">
        <v>5</v>
      </c>
      <c r="B718" s="242" t="s">
        <v>4</v>
      </c>
      <c r="C718" s="257" t="s">
        <v>724</v>
      </c>
      <c r="D718" s="257" t="s">
        <v>725</v>
      </c>
    </row>
    <row r="719" spans="1:4" x14ac:dyDescent="0.25">
      <c r="A719" s="24"/>
      <c r="B719" s="24"/>
      <c r="C719" s="255"/>
      <c r="D719" s="255"/>
    </row>
    <row r="720" spans="1:4" x14ac:dyDescent="0.25">
      <c r="A720" s="24"/>
      <c r="B720" s="24"/>
      <c r="C720" s="255"/>
      <c r="D720" s="255"/>
    </row>
    <row r="721" spans="1:4" x14ac:dyDescent="0.25">
      <c r="A721" s="10" t="s">
        <v>523</v>
      </c>
      <c r="B721" s="19" t="s">
        <v>524</v>
      </c>
      <c r="C721" s="255">
        <v>1.2498131000000001</v>
      </c>
      <c r="D721" s="255">
        <v>1.3</v>
      </c>
    </row>
    <row r="722" spans="1:4" x14ac:dyDescent="0.25">
      <c r="A722" s="10"/>
      <c r="B722" s="19" t="s">
        <v>828</v>
      </c>
      <c r="C722" s="255">
        <v>0</v>
      </c>
      <c r="D722" s="255"/>
    </row>
    <row r="723" spans="1:4" x14ac:dyDescent="0.25">
      <c r="A723" s="10" t="s">
        <v>523</v>
      </c>
      <c r="B723" s="19" t="s">
        <v>526</v>
      </c>
      <c r="C723" s="255">
        <v>0</v>
      </c>
      <c r="D723" s="255"/>
    </row>
    <row r="724" spans="1:4" x14ac:dyDescent="0.25">
      <c r="A724" s="10" t="s">
        <v>523</v>
      </c>
      <c r="B724" s="19" t="s">
        <v>528</v>
      </c>
      <c r="C724" s="255">
        <v>33.561867044122806</v>
      </c>
      <c r="D724" s="255">
        <v>35.15</v>
      </c>
    </row>
    <row r="725" spans="1:4" x14ac:dyDescent="0.25">
      <c r="A725" s="10" t="s">
        <v>523</v>
      </c>
      <c r="B725" s="19" t="s">
        <v>529</v>
      </c>
      <c r="C725" s="255">
        <v>8.3904667610307015</v>
      </c>
      <c r="D725" s="255">
        <v>8.75</v>
      </c>
    </row>
    <row r="726" spans="1:4" x14ac:dyDescent="0.25">
      <c r="A726" s="10" t="s">
        <v>523</v>
      </c>
      <c r="B726" s="19" t="s">
        <v>530</v>
      </c>
      <c r="C726" s="255">
        <v>8.3904667610307015</v>
      </c>
      <c r="D726" s="255">
        <v>8.75</v>
      </c>
    </row>
    <row r="727" spans="1:4" x14ac:dyDescent="0.25">
      <c r="A727" s="10"/>
      <c r="B727" s="19"/>
      <c r="C727" s="255">
        <v>0</v>
      </c>
      <c r="D727" s="255"/>
    </row>
    <row r="728" spans="1:4" x14ac:dyDescent="0.25">
      <c r="A728" s="10"/>
      <c r="B728" s="19" t="s">
        <v>531</v>
      </c>
      <c r="C728" s="255">
        <v>0</v>
      </c>
      <c r="D728" s="255"/>
    </row>
    <row r="729" spans="1:4" x14ac:dyDescent="0.25">
      <c r="A729" s="10" t="s">
        <v>523</v>
      </c>
      <c r="B729" s="19"/>
      <c r="C729" s="255">
        <v>0</v>
      </c>
      <c r="D729" s="255"/>
    </row>
    <row r="730" spans="1:4" x14ac:dyDescent="0.25">
      <c r="A730" s="10" t="s">
        <v>523</v>
      </c>
      <c r="B730" s="19" t="s">
        <v>532</v>
      </c>
      <c r="C730" s="255">
        <v>16.780933522061403</v>
      </c>
      <c r="D730" s="325" t="s">
        <v>794</v>
      </c>
    </row>
    <row r="731" spans="1:4" x14ac:dyDescent="0.25">
      <c r="A731" s="10" t="s">
        <v>523</v>
      </c>
      <c r="B731" s="53" t="s">
        <v>533</v>
      </c>
      <c r="C731" s="255">
        <v>3.3561867044122811</v>
      </c>
      <c r="D731" s="326">
        <v>1</v>
      </c>
    </row>
    <row r="732" spans="1:4" x14ac:dyDescent="0.25">
      <c r="A732" s="10" t="s">
        <v>523</v>
      </c>
      <c r="B732" s="53" t="s">
        <v>534</v>
      </c>
      <c r="C732" s="255">
        <v>5.949603703276316</v>
      </c>
      <c r="D732" s="327">
        <v>3.5</v>
      </c>
    </row>
    <row r="733" spans="1:4" x14ac:dyDescent="0.25">
      <c r="A733" s="10" t="s">
        <v>523</v>
      </c>
      <c r="B733" s="53" t="s">
        <v>535</v>
      </c>
      <c r="C733" s="255">
        <v>6.7123734088245621</v>
      </c>
      <c r="D733" s="326">
        <v>3.5</v>
      </c>
    </row>
    <row r="734" spans="1:4" x14ac:dyDescent="0.25">
      <c r="A734" s="10" t="s">
        <v>523</v>
      </c>
      <c r="B734" s="53" t="s">
        <v>536</v>
      </c>
      <c r="C734" s="255">
        <v>11.746653465442982</v>
      </c>
      <c r="D734" s="326">
        <v>6.5</v>
      </c>
    </row>
    <row r="735" spans="1:4" x14ac:dyDescent="0.25">
      <c r="C735" s="211">
        <v>0</v>
      </c>
      <c r="D735" s="211">
        <v>0</v>
      </c>
    </row>
    <row r="736" spans="1:4" x14ac:dyDescent="0.25">
      <c r="A736" s="169"/>
      <c r="B736" s="253" t="s">
        <v>537</v>
      </c>
      <c r="C736" s="211">
        <v>0</v>
      </c>
      <c r="D736" s="211">
        <v>0</v>
      </c>
    </row>
    <row r="737" spans="1:4" x14ac:dyDescent="0.25">
      <c r="A737" s="242" t="s">
        <v>5</v>
      </c>
      <c r="B737" s="242" t="s">
        <v>4</v>
      </c>
      <c r="C737" s="257" t="s">
        <v>724</v>
      </c>
      <c r="D737" s="257" t="s">
        <v>725</v>
      </c>
    </row>
    <row r="738" spans="1:4" x14ac:dyDescent="0.25">
      <c r="A738" s="24"/>
      <c r="B738" s="24"/>
      <c r="C738" s="255"/>
      <c r="D738" s="255"/>
    </row>
    <row r="739" spans="1:4" x14ac:dyDescent="0.25">
      <c r="A739" s="19" t="s">
        <v>538</v>
      </c>
      <c r="B739" s="19" t="s">
        <v>539</v>
      </c>
      <c r="C739" s="255">
        <v>9.4583443487982439</v>
      </c>
      <c r="D739" s="255">
        <v>9.9</v>
      </c>
    </row>
    <row r="740" spans="1:4" x14ac:dyDescent="0.25">
      <c r="A740" s="19" t="s">
        <v>538</v>
      </c>
      <c r="B740" s="19" t="s">
        <v>540</v>
      </c>
      <c r="C740" s="255">
        <v>1572.5260249582632</v>
      </c>
      <c r="D740" s="255">
        <v>1648</v>
      </c>
    </row>
    <row r="741" spans="1:4" x14ac:dyDescent="0.25">
      <c r="A741" s="19" t="s">
        <v>538</v>
      </c>
      <c r="B741" s="19" t="s">
        <v>541</v>
      </c>
      <c r="C741" s="255">
        <v>432.33786910474572</v>
      </c>
      <c r="D741" s="255">
        <v>453.05</v>
      </c>
    </row>
    <row r="742" spans="1:4" x14ac:dyDescent="0.25">
      <c r="A742" s="19" t="s">
        <v>538</v>
      </c>
      <c r="B742" s="19" t="s">
        <v>542</v>
      </c>
      <c r="C742" s="255">
        <v>810.82419699778507</v>
      </c>
      <c r="D742" s="255">
        <v>849.7</v>
      </c>
    </row>
    <row r="743" spans="1:4" x14ac:dyDescent="0.25">
      <c r="A743" s="19" t="s">
        <v>538</v>
      </c>
      <c r="B743" s="19" t="s">
        <v>543</v>
      </c>
      <c r="C743" s="255">
        <v>835.38538151643877</v>
      </c>
      <c r="D743" s="255">
        <v>875.45</v>
      </c>
    </row>
    <row r="744" spans="1:4" x14ac:dyDescent="0.25">
      <c r="A744" s="19" t="s">
        <v>538</v>
      </c>
      <c r="B744" s="19" t="s">
        <v>544</v>
      </c>
      <c r="C744" s="255">
        <v>786.26301247913159</v>
      </c>
      <c r="D744" s="255">
        <v>824</v>
      </c>
    </row>
    <row r="745" spans="1:4" x14ac:dyDescent="0.25">
      <c r="A745" s="19" t="s">
        <v>538</v>
      </c>
      <c r="B745" s="19" t="s">
        <v>545</v>
      </c>
      <c r="C745" s="255">
        <v>162.16483939955705</v>
      </c>
      <c r="D745" s="255">
        <v>169.95</v>
      </c>
    </row>
    <row r="746" spans="1:4" x14ac:dyDescent="0.25">
      <c r="A746" s="19" t="s">
        <v>538</v>
      </c>
      <c r="B746" s="19" t="s">
        <v>546</v>
      </c>
      <c r="C746" s="255">
        <v>676.27162093907464</v>
      </c>
      <c r="D746" s="255">
        <v>708.7</v>
      </c>
    </row>
    <row r="747" spans="1:4" x14ac:dyDescent="0.25">
      <c r="A747" s="19" t="s">
        <v>538</v>
      </c>
      <c r="B747" s="19" t="s">
        <v>547</v>
      </c>
      <c r="C747" s="255">
        <v>676.27162093907464</v>
      </c>
      <c r="D747" s="255">
        <v>708.7</v>
      </c>
    </row>
    <row r="748" spans="1:4" x14ac:dyDescent="0.25">
      <c r="A748" s="19" t="s">
        <v>538</v>
      </c>
      <c r="B748" s="19" t="s">
        <v>548</v>
      </c>
      <c r="C748" s="255">
        <v>810.82419699778507</v>
      </c>
      <c r="D748" s="255">
        <v>849.7</v>
      </c>
    </row>
    <row r="749" spans="1:4" x14ac:dyDescent="0.25">
      <c r="C749" s="255"/>
      <c r="D749" s="255"/>
    </row>
    <row r="750" spans="1:4" x14ac:dyDescent="0.25">
      <c r="A750" s="97" t="s">
        <v>549</v>
      </c>
      <c r="B750" s="176"/>
      <c r="C750" s="355"/>
      <c r="D750" s="355"/>
    </row>
    <row r="751" spans="1:4" x14ac:dyDescent="0.25">
      <c r="A751" s="24"/>
      <c r="B751" s="24" t="s">
        <v>550</v>
      </c>
      <c r="C751" s="255">
        <v>7587.6153300999986</v>
      </c>
      <c r="D751" s="255">
        <v>7951.8</v>
      </c>
    </row>
    <row r="752" spans="1:4" x14ac:dyDescent="0.25">
      <c r="A752" s="24"/>
      <c r="B752" s="24" t="s">
        <v>798</v>
      </c>
      <c r="C752" s="255">
        <v>0</v>
      </c>
      <c r="D752" s="255"/>
    </row>
    <row r="753" spans="1:4" x14ac:dyDescent="0.25">
      <c r="C753" s="255"/>
      <c r="D753" s="255"/>
    </row>
    <row r="754" spans="1:4" x14ac:dyDescent="0.25">
      <c r="A754" s="257"/>
      <c r="B754" s="257" t="s">
        <v>552</v>
      </c>
      <c r="C754" s="255"/>
      <c r="D754" s="255"/>
    </row>
    <row r="755" spans="1:4" x14ac:dyDescent="0.25">
      <c r="A755" s="257" t="s">
        <v>552</v>
      </c>
      <c r="B755" s="257" t="s">
        <v>552</v>
      </c>
      <c r="C755" s="255"/>
      <c r="D755" s="255"/>
    </row>
    <row r="756" spans="1:4" x14ac:dyDescent="0.25">
      <c r="A756" s="24" t="s">
        <v>553</v>
      </c>
      <c r="B756" s="85" t="s">
        <v>553</v>
      </c>
      <c r="C756" s="255">
        <v>0</v>
      </c>
      <c r="D756" s="255"/>
    </row>
    <row r="757" spans="1:4" x14ac:dyDescent="0.25">
      <c r="A757" s="24"/>
      <c r="B757" s="24" t="s">
        <v>554</v>
      </c>
      <c r="C757" s="255">
        <v>101.23486109999997</v>
      </c>
      <c r="D757" s="255">
        <v>106.05</v>
      </c>
    </row>
    <row r="758" spans="1:4" x14ac:dyDescent="0.25">
      <c r="A758" s="24"/>
      <c r="B758" s="24" t="s">
        <v>555</v>
      </c>
      <c r="C758" s="255">
        <v>168.72476849999998</v>
      </c>
      <c r="D758" s="255">
        <v>176.8</v>
      </c>
    </row>
    <row r="759" spans="1:4" x14ac:dyDescent="0.25">
      <c r="A759" s="24"/>
      <c r="B759" s="24" t="s">
        <v>556</v>
      </c>
      <c r="C759" s="255">
        <v>2628.3569492999995</v>
      </c>
      <c r="D759" s="255">
        <v>2754.5</v>
      </c>
    </row>
    <row r="760" spans="1:4" x14ac:dyDescent="0.25">
      <c r="A760" s="24"/>
      <c r="B760" s="24"/>
      <c r="C760" s="255">
        <v>0</v>
      </c>
      <c r="D760" s="255"/>
    </row>
    <row r="761" spans="1:4" x14ac:dyDescent="0.25">
      <c r="A761" s="24"/>
      <c r="B761" s="85" t="s">
        <v>557</v>
      </c>
      <c r="C761" s="255">
        <v>0</v>
      </c>
      <c r="D761" s="255"/>
    </row>
    <row r="762" spans="1:4" x14ac:dyDescent="0.25">
      <c r="A762" s="24"/>
      <c r="B762" s="24" t="s">
        <v>558</v>
      </c>
      <c r="C762" s="255">
        <v>213.71804009999997</v>
      </c>
      <c r="D762" s="255">
        <v>223.95</v>
      </c>
    </row>
    <row r="763" spans="1:4" x14ac:dyDescent="0.25">
      <c r="A763" s="24"/>
      <c r="B763" s="24" t="s">
        <v>559</v>
      </c>
      <c r="C763" s="255">
        <v>213.71804009999997</v>
      </c>
      <c r="D763" s="255">
        <v>223.95</v>
      </c>
    </row>
    <row r="764" spans="1:4" x14ac:dyDescent="0.25">
      <c r="A764" s="24"/>
      <c r="B764" s="24" t="s">
        <v>560</v>
      </c>
      <c r="C764" s="255">
        <v>213.71804009999997</v>
      </c>
      <c r="D764" s="255">
        <v>223.95</v>
      </c>
    </row>
    <row r="765" spans="1:4" x14ac:dyDescent="0.25">
      <c r="A765" s="24"/>
      <c r="B765" s="24"/>
      <c r="C765" s="255">
        <v>0</v>
      </c>
      <c r="D765" s="255"/>
    </row>
    <row r="766" spans="1:4" x14ac:dyDescent="0.25">
      <c r="A766" s="24"/>
      <c r="B766" s="85" t="s">
        <v>561</v>
      </c>
      <c r="C766" s="255">
        <v>0</v>
      </c>
      <c r="D766" s="255"/>
    </row>
    <row r="767" spans="1:4" x14ac:dyDescent="0.25">
      <c r="A767" s="24"/>
      <c r="B767" s="24" t="s">
        <v>562</v>
      </c>
      <c r="C767" s="255">
        <v>128.73074929999999</v>
      </c>
      <c r="D767" s="255">
        <v>134.9</v>
      </c>
    </row>
    <row r="768" spans="1:4" x14ac:dyDescent="0.25">
      <c r="A768" s="24"/>
      <c r="B768" s="24" t="s">
        <v>563</v>
      </c>
      <c r="C768" s="255">
        <v>192.4712174</v>
      </c>
      <c r="D768" s="255">
        <v>201.7</v>
      </c>
    </row>
    <row r="769" spans="1:4" x14ac:dyDescent="0.25">
      <c r="A769" s="24"/>
      <c r="B769" s="24" t="s">
        <v>564</v>
      </c>
      <c r="C769" s="255">
        <v>434.93495879999995</v>
      </c>
      <c r="D769" s="255">
        <v>455.8</v>
      </c>
    </row>
    <row r="770" spans="1:4" x14ac:dyDescent="0.25">
      <c r="A770" s="24"/>
      <c r="B770" s="24" t="s">
        <v>565</v>
      </c>
      <c r="C770" s="255">
        <v>192.4712174</v>
      </c>
      <c r="D770" s="255">
        <v>201.7</v>
      </c>
    </row>
    <row r="771" spans="1:4" x14ac:dyDescent="0.25">
      <c r="A771" s="24"/>
      <c r="B771" s="24" t="s">
        <v>566</v>
      </c>
      <c r="C771" s="255">
        <v>318.70234050000005</v>
      </c>
      <c r="D771" s="255">
        <v>334</v>
      </c>
    </row>
    <row r="772" spans="1:4" x14ac:dyDescent="0.25">
      <c r="A772" s="24"/>
      <c r="B772" s="24"/>
      <c r="C772" s="255"/>
      <c r="D772" s="255"/>
    </row>
    <row r="773" spans="1:4" x14ac:dyDescent="0.25">
      <c r="A773" s="24"/>
      <c r="B773" s="85" t="s">
        <v>567</v>
      </c>
      <c r="C773" s="255">
        <v>0</v>
      </c>
      <c r="D773" s="255">
        <v>0</v>
      </c>
    </row>
    <row r="774" spans="1:4" x14ac:dyDescent="0.25">
      <c r="A774" s="24"/>
      <c r="B774" s="24" t="s">
        <v>562</v>
      </c>
      <c r="C774" s="255">
        <v>108.73373969999999</v>
      </c>
      <c r="D774" s="255">
        <v>113.95</v>
      </c>
    </row>
    <row r="775" spans="1:4" x14ac:dyDescent="0.25">
      <c r="A775" s="24"/>
      <c r="B775" s="24" t="s">
        <v>563</v>
      </c>
      <c r="C775" s="255">
        <v>182.47271259999997</v>
      </c>
      <c r="D775" s="255">
        <v>191.2</v>
      </c>
    </row>
    <row r="776" spans="1:4" x14ac:dyDescent="0.25">
      <c r="A776" s="24"/>
      <c r="B776" s="24" t="s">
        <v>564</v>
      </c>
      <c r="C776" s="255">
        <v>108.73373969999999</v>
      </c>
      <c r="D776" s="255">
        <v>113.95</v>
      </c>
    </row>
    <row r="777" spans="1:4" x14ac:dyDescent="0.25">
      <c r="A777" s="24"/>
      <c r="B777" s="24" t="s">
        <v>565</v>
      </c>
      <c r="C777" s="255">
        <v>108.73373969999999</v>
      </c>
      <c r="D777" s="255">
        <v>113.95</v>
      </c>
    </row>
    <row r="778" spans="1:4" x14ac:dyDescent="0.25">
      <c r="A778" s="24"/>
      <c r="B778" s="24" t="s">
        <v>566</v>
      </c>
      <c r="C778" s="255">
        <v>318.70234050000005</v>
      </c>
      <c r="D778" s="255">
        <v>334</v>
      </c>
    </row>
    <row r="779" spans="1:4" x14ac:dyDescent="0.25">
      <c r="A779" s="24"/>
      <c r="B779" s="24"/>
      <c r="C779" s="255">
        <v>0</v>
      </c>
      <c r="D779" s="255"/>
    </row>
    <row r="780" spans="1:4" x14ac:dyDescent="0.25">
      <c r="A780" s="356"/>
      <c r="B780" s="357" t="s">
        <v>568</v>
      </c>
      <c r="C780" s="255">
        <v>0</v>
      </c>
      <c r="D780" s="255"/>
    </row>
    <row r="781" spans="1:4" x14ac:dyDescent="0.25">
      <c r="A781" s="24"/>
      <c r="B781" s="24" t="s">
        <v>569</v>
      </c>
      <c r="C781" s="255">
        <v>729.89085039999986</v>
      </c>
      <c r="D781" s="255">
        <v>764.9</v>
      </c>
    </row>
    <row r="782" spans="1:4" x14ac:dyDescent="0.25">
      <c r="A782" s="24"/>
      <c r="B782" s="24"/>
      <c r="C782" s="255">
        <v>0</v>
      </c>
      <c r="D782" s="255"/>
    </row>
    <row r="783" spans="1:4" x14ac:dyDescent="0.25">
      <c r="A783" s="24"/>
      <c r="B783" s="85" t="s">
        <v>570</v>
      </c>
      <c r="C783" s="255">
        <v>0</v>
      </c>
      <c r="D783" s="255"/>
    </row>
    <row r="784" spans="1:4" x14ac:dyDescent="0.25">
      <c r="A784" s="24"/>
      <c r="B784" s="24"/>
      <c r="C784" s="255">
        <v>0</v>
      </c>
      <c r="D784" s="255"/>
    </row>
    <row r="785" spans="1:4" x14ac:dyDescent="0.25">
      <c r="A785" s="24"/>
      <c r="B785" s="85" t="s">
        <v>571</v>
      </c>
      <c r="C785" s="255">
        <v>0</v>
      </c>
      <c r="D785" s="255"/>
    </row>
    <row r="786" spans="1:4" x14ac:dyDescent="0.25">
      <c r="A786" s="24"/>
      <c r="B786" s="24" t="s">
        <v>572</v>
      </c>
      <c r="C786" s="255">
        <v>137.47944099999998</v>
      </c>
      <c r="D786" s="255">
        <v>144.05000000000001</v>
      </c>
    </row>
    <row r="787" spans="1:4" x14ac:dyDescent="0.25">
      <c r="A787" s="24"/>
      <c r="B787" s="24" t="s">
        <v>573</v>
      </c>
      <c r="C787" s="255">
        <v>36.244579899999998</v>
      </c>
      <c r="D787" s="255">
        <v>37.950000000000003</v>
      </c>
    </row>
    <row r="788" spans="1:4" x14ac:dyDescent="0.25">
      <c r="A788" s="24"/>
      <c r="B788" s="24"/>
      <c r="C788" s="255">
        <v>0</v>
      </c>
      <c r="D788" s="255"/>
    </row>
    <row r="789" spans="1:4" x14ac:dyDescent="0.25">
      <c r="A789" s="24"/>
      <c r="B789" s="85" t="s">
        <v>574</v>
      </c>
      <c r="C789" s="255">
        <v>36.244579899999998</v>
      </c>
      <c r="D789" s="255">
        <v>37.950000000000003</v>
      </c>
    </row>
    <row r="790" spans="1:4" x14ac:dyDescent="0.25">
      <c r="A790" s="24"/>
      <c r="B790" s="24"/>
      <c r="C790" s="255">
        <v>0</v>
      </c>
      <c r="D790" s="255"/>
    </row>
    <row r="791" spans="1:4" x14ac:dyDescent="0.25">
      <c r="A791" s="24"/>
      <c r="B791" s="85" t="s">
        <v>795</v>
      </c>
      <c r="C791" s="255">
        <v>0</v>
      </c>
      <c r="D791" s="255"/>
    </row>
    <row r="792" spans="1:4" x14ac:dyDescent="0.25">
      <c r="A792" s="24"/>
      <c r="B792" s="24" t="s">
        <v>576</v>
      </c>
      <c r="C792" s="255">
        <v>4.9992524000000005</v>
      </c>
      <c r="D792" s="255">
        <v>5.2</v>
      </c>
    </row>
    <row r="793" spans="1:4" x14ac:dyDescent="0.25">
      <c r="A793" s="24"/>
      <c r="B793" s="24" t="s">
        <v>799</v>
      </c>
      <c r="C793" s="255">
        <v>11.2483179</v>
      </c>
      <c r="D793" s="255">
        <v>11.75</v>
      </c>
    </row>
    <row r="794" spans="1:4" x14ac:dyDescent="0.25">
      <c r="A794" s="24"/>
      <c r="B794" s="24" t="s">
        <v>800</v>
      </c>
      <c r="C794" s="255">
        <v>18.747196500000001</v>
      </c>
      <c r="D794" s="255">
        <v>19.649999999999999</v>
      </c>
    </row>
    <row r="795" spans="1:4" x14ac:dyDescent="0.25">
      <c r="A795" s="24"/>
      <c r="B795" s="24" t="s">
        <v>801</v>
      </c>
      <c r="C795" s="255">
        <v>32.495140599999999</v>
      </c>
      <c r="D795" s="255">
        <v>34.049999999999997</v>
      </c>
    </row>
    <row r="796" spans="1:4" x14ac:dyDescent="0.25">
      <c r="A796" s="24"/>
      <c r="B796" s="24" t="s">
        <v>580</v>
      </c>
      <c r="C796" s="255">
        <v>2787.0832129999994</v>
      </c>
      <c r="D796" s="255">
        <v>2920.85</v>
      </c>
    </row>
    <row r="797" spans="1:4" x14ac:dyDescent="0.25">
      <c r="C797" s="211">
        <v>0</v>
      </c>
      <c r="D797" s="211">
        <v>0</v>
      </c>
    </row>
    <row r="798" spans="1:4" ht="15.75" x14ac:dyDescent="0.25">
      <c r="A798" s="180" t="s">
        <v>581</v>
      </c>
      <c r="B798" s="180" t="s">
        <v>581</v>
      </c>
      <c r="C798" s="211">
        <v>0</v>
      </c>
      <c r="D798" s="211">
        <v>0</v>
      </c>
    </row>
    <row r="799" spans="1:4" ht="15.75" x14ac:dyDescent="0.25">
      <c r="A799" s="180" t="s">
        <v>5</v>
      </c>
      <c r="B799" s="180" t="s">
        <v>4</v>
      </c>
      <c r="C799" s="180" t="s">
        <v>724</v>
      </c>
      <c r="D799" s="180" t="s">
        <v>725</v>
      </c>
    </row>
    <row r="800" spans="1:4" x14ac:dyDescent="0.25">
      <c r="A800" s="121" t="s">
        <v>582</v>
      </c>
      <c r="B800" s="121" t="s">
        <v>582</v>
      </c>
      <c r="C800" s="255">
        <v>0</v>
      </c>
      <c r="D800" s="255">
        <v>0</v>
      </c>
    </row>
    <row r="801" spans="1:4" x14ac:dyDescent="0.25">
      <c r="A801" s="24"/>
      <c r="B801" s="101" t="s">
        <v>554</v>
      </c>
      <c r="C801" s="255">
        <v>101.23486109999997</v>
      </c>
      <c r="D801" s="255">
        <v>106.05</v>
      </c>
    </row>
    <row r="802" spans="1:4" x14ac:dyDescent="0.25">
      <c r="A802" s="24"/>
      <c r="B802" s="101" t="s">
        <v>555</v>
      </c>
      <c r="C802" s="255">
        <v>168.72476849999998</v>
      </c>
      <c r="D802" s="255">
        <v>176.8</v>
      </c>
    </row>
    <row r="803" spans="1:4" x14ac:dyDescent="0.25">
      <c r="A803" s="24"/>
      <c r="B803" s="101" t="s">
        <v>556</v>
      </c>
      <c r="C803" s="255">
        <v>2628.3569492999995</v>
      </c>
      <c r="D803" s="255">
        <v>2754.5</v>
      </c>
    </row>
    <row r="804" spans="1:4" x14ac:dyDescent="0.25">
      <c r="A804" s="121" t="s">
        <v>557</v>
      </c>
      <c r="B804" s="24"/>
      <c r="C804" s="255"/>
      <c r="D804" s="255"/>
    </row>
    <row r="805" spans="1:4" x14ac:dyDescent="0.25">
      <c r="A805" s="24"/>
      <c r="B805" s="101" t="s">
        <v>559</v>
      </c>
      <c r="C805" s="255">
        <v>213.71804009999997</v>
      </c>
      <c r="D805" s="255">
        <v>223.95</v>
      </c>
    </row>
    <row r="806" spans="1:4" x14ac:dyDescent="0.25">
      <c r="A806" s="24"/>
      <c r="B806" s="101" t="s">
        <v>560</v>
      </c>
      <c r="C806" s="255">
        <v>213.71804009999997</v>
      </c>
      <c r="D806" s="255">
        <v>223.95</v>
      </c>
    </row>
    <row r="807" spans="1:4" x14ac:dyDescent="0.25">
      <c r="A807" s="24"/>
      <c r="B807" s="24"/>
      <c r="C807" s="255">
        <v>0</v>
      </c>
      <c r="D807" s="255"/>
    </row>
    <row r="808" spans="1:4" ht="25.5" x14ac:dyDescent="0.25">
      <c r="A808" s="182" t="s">
        <v>561</v>
      </c>
      <c r="B808" s="182"/>
      <c r="C808" s="182"/>
      <c r="D808" s="182"/>
    </row>
    <row r="809" spans="1:4" x14ac:dyDescent="0.25">
      <c r="A809" s="24"/>
      <c r="B809" s="101" t="s">
        <v>562</v>
      </c>
      <c r="C809" s="255">
        <v>108.73373969999999</v>
      </c>
      <c r="D809" s="255">
        <v>113.95</v>
      </c>
    </row>
    <row r="810" spans="1:4" x14ac:dyDescent="0.25">
      <c r="A810" s="24"/>
      <c r="B810" s="101" t="s">
        <v>563</v>
      </c>
      <c r="C810" s="255">
        <v>182.47271259999997</v>
      </c>
      <c r="D810" s="255">
        <v>191.2</v>
      </c>
    </row>
    <row r="811" spans="1:4" x14ac:dyDescent="0.25">
      <c r="A811" s="24"/>
      <c r="B811" s="101" t="s">
        <v>564</v>
      </c>
      <c r="C811" s="255">
        <v>108.73373969999999</v>
      </c>
      <c r="D811" s="255">
        <v>113.95</v>
      </c>
    </row>
    <row r="812" spans="1:4" x14ac:dyDescent="0.25">
      <c r="A812" s="24"/>
      <c r="B812" s="101" t="s">
        <v>583</v>
      </c>
      <c r="C812" s="255">
        <v>108.73373969999999</v>
      </c>
      <c r="D812" s="255">
        <v>113.95</v>
      </c>
    </row>
    <row r="813" spans="1:4" x14ac:dyDescent="0.25">
      <c r="A813" s="24"/>
      <c r="B813" s="101" t="s">
        <v>566</v>
      </c>
      <c r="C813" s="255">
        <v>318.70234050000005</v>
      </c>
      <c r="D813" s="255">
        <v>334</v>
      </c>
    </row>
    <row r="814" spans="1:4" x14ac:dyDescent="0.25">
      <c r="C814" s="255"/>
      <c r="D814" s="255"/>
    </row>
    <row r="815" spans="1:4" x14ac:dyDescent="0.25">
      <c r="A815" s="182" t="s">
        <v>238</v>
      </c>
      <c r="B815" s="182"/>
      <c r="C815" s="182"/>
      <c r="D815" s="182"/>
    </row>
    <row r="816" spans="1:4" x14ac:dyDescent="0.25">
      <c r="A816" s="24"/>
      <c r="B816" s="101" t="s">
        <v>248</v>
      </c>
      <c r="C816" s="255">
        <v>0</v>
      </c>
      <c r="D816" s="255"/>
    </row>
    <row r="817" spans="1:4" x14ac:dyDescent="0.25">
      <c r="A817" s="24"/>
      <c r="B817" s="101" t="s">
        <v>239</v>
      </c>
      <c r="C817" s="255">
        <v>408.68888369999991</v>
      </c>
      <c r="D817" s="255">
        <v>428.3</v>
      </c>
    </row>
    <row r="818" spans="1:4" x14ac:dyDescent="0.25">
      <c r="A818" s="24"/>
      <c r="B818" s="101" t="s">
        <v>240</v>
      </c>
      <c r="C818" s="255">
        <v>1049.8430039999998</v>
      </c>
      <c r="D818" s="255">
        <v>1100.2</v>
      </c>
    </row>
    <row r="819" spans="1:4" x14ac:dyDescent="0.25">
      <c r="A819" s="24"/>
      <c r="B819" s="101" t="s">
        <v>591</v>
      </c>
      <c r="C819" s="255">
        <v>249.96261999999996</v>
      </c>
      <c r="D819" s="255">
        <v>261.95</v>
      </c>
    </row>
    <row r="820" spans="1:4" x14ac:dyDescent="0.25">
      <c r="A820" s="24"/>
      <c r="B820" s="101" t="s">
        <v>592</v>
      </c>
      <c r="C820" s="255">
        <v>632.40542859999994</v>
      </c>
      <c r="D820" s="255">
        <v>662.75</v>
      </c>
    </row>
    <row r="821" spans="1:4" x14ac:dyDescent="0.25">
      <c r="A821" s="24"/>
      <c r="B821" s="101" t="s">
        <v>243</v>
      </c>
      <c r="C821" s="255">
        <v>259.96112479999999</v>
      </c>
      <c r="D821" s="255">
        <v>272.39999999999998</v>
      </c>
    </row>
    <row r="822" spans="1:4" x14ac:dyDescent="0.25">
      <c r="A822" s="24"/>
      <c r="B822" s="101" t="s">
        <v>244</v>
      </c>
      <c r="C822" s="255">
        <v>483.67766969999997</v>
      </c>
      <c r="D822" s="255">
        <v>506.85</v>
      </c>
    </row>
    <row r="823" spans="1:4" x14ac:dyDescent="0.25">
      <c r="A823" s="24"/>
      <c r="B823" s="101" t="s">
        <v>245</v>
      </c>
      <c r="C823" s="255">
        <v>1582.2633845999999</v>
      </c>
      <c r="D823" s="255">
        <v>1658.2</v>
      </c>
    </row>
    <row r="824" spans="1:4" x14ac:dyDescent="0.25">
      <c r="A824" s="24"/>
      <c r="B824" s="183" t="s">
        <v>246</v>
      </c>
      <c r="C824" s="255">
        <v>328.70084530000003</v>
      </c>
      <c r="D824" s="255">
        <v>344.45</v>
      </c>
    </row>
    <row r="825" spans="1:4" x14ac:dyDescent="0.25">
      <c r="A825" s="24"/>
      <c r="B825" s="101" t="s">
        <v>249</v>
      </c>
      <c r="C825" s="255">
        <v>464.93047320000005</v>
      </c>
      <c r="D825" s="255">
        <v>487.25</v>
      </c>
    </row>
    <row r="826" spans="1:4" x14ac:dyDescent="0.25">
      <c r="A826" s="24"/>
      <c r="B826" s="101" t="s">
        <v>250</v>
      </c>
      <c r="C826" s="255">
        <v>5714.1454931999997</v>
      </c>
      <c r="D826" s="255">
        <v>2988.4</v>
      </c>
    </row>
    <row r="827" spans="1:4" x14ac:dyDescent="0.25">
      <c r="A827" s="24"/>
      <c r="B827" s="101" t="s">
        <v>251</v>
      </c>
      <c r="C827" s="255">
        <v>1269.8101096</v>
      </c>
      <c r="D827" s="255">
        <v>1330.75</v>
      </c>
    </row>
    <row r="828" spans="1:4" x14ac:dyDescent="0.25">
      <c r="A828" s="24"/>
      <c r="B828" s="101" t="s">
        <v>252</v>
      </c>
      <c r="C828" s="255">
        <v>0</v>
      </c>
      <c r="D828" s="255">
        <v>0</v>
      </c>
    </row>
    <row r="829" spans="1:4" x14ac:dyDescent="0.25">
      <c r="C829" s="211">
        <v>0</v>
      </c>
    </row>
    <row r="830" spans="1:4" x14ac:dyDescent="0.25">
      <c r="C830" s="211">
        <v>0</v>
      </c>
    </row>
  </sheetData>
  <mergeCells count="2">
    <mergeCell ref="B6:C6"/>
    <mergeCell ref="B7:C7"/>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50333F-92D2-44CC-A540-98220A34C4EA}">
  <dimension ref="C1:I66"/>
  <sheetViews>
    <sheetView topLeftCell="A24" zoomScale="53" zoomScaleNormal="53" workbookViewId="0">
      <selection activeCell="E15" sqref="E15"/>
    </sheetView>
  </sheetViews>
  <sheetFormatPr defaultRowHeight="15" x14ac:dyDescent="0.25"/>
  <cols>
    <col min="3" max="3" width="44.42578125" bestFit="1" customWidth="1"/>
    <col min="4" max="4" width="22.85546875" customWidth="1"/>
    <col min="5" max="5" width="23.42578125" bestFit="1" customWidth="1"/>
    <col min="6" max="6" width="22.7109375" bestFit="1" customWidth="1"/>
    <col min="8" max="8" width="22.7109375" bestFit="1" customWidth="1"/>
    <col min="9" max="9" width="13.85546875" bestFit="1" customWidth="1"/>
  </cols>
  <sheetData>
    <row r="1" spans="3:9" ht="21" x14ac:dyDescent="0.35">
      <c r="C1" s="270"/>
      <c r="D1" s="271" t="s">
        <v>742</v>
      </c>
      <c r="E1" s="270"/>
      <c r="F1" s="270"/>
      <c r="G1" s="270"/>
    </row>
    <row r="2" spans="3:9" ht="21" x14ac:dyDescent="0.35">
      <c r="C2" s="271" t="s">
        <v>743</v>
      </c>
      <c r="D2" s="271"/>
      <c r="E2" s="270"/>
      <c r="F2" s="270"/>
      <c r="G2" s="270"/>
    </row>
    <row r="3" spans="3:9" ht="21" x14ac:dyDescent="0.35">
      <c r="C3" s="271" t="s">
        <v>625</v>
      </c>
      <c r="D3" s="270"/>
      <c r="E3" s="270"/>
      <c r="F3" s="270"/>
      <c r="G3" s="270"/>
    </row>
    <row r="4" spans="3:9" ht="21" x14ac:dyDescent="0.35">
      <c r="C4" s="270"/>
      <c r="D4" s="272" t="s">
        <v>744</v>
      </c>
      <c r="E4" s="270"/>
      <c r="F4" s="273" t="s">
        <v>745</v>
      </c>
      <c r="G4" s="270"/>
    </row>
    <row r="5" spans="3:9" ht="126" x14ac:dyDescent="0.35">
      <c r="C5" s="272" t="s">
        <v>628</v>
      </c>
      <c r="D5" s="274" t="s">
        <v>629</v>
      </c>
      <c r="E5" s="275"/>
      <c r="F5" s="276" t="s">
        <v>630</v>
      </c>
      <c r="G5" s="274" t="s">
        <v>631</v>
      </c>
      <c r="H5" s="277" t="s">
        <v>630</v>
      </c>
      <c r="I5" s="274" t="s">
        <v>631</v>
      </c>
    </row>
    <row r="6" spans="3:9" ht="21" x14ac:dyDescent="0.35">
      <c r="C6" s="275"/>
      <c r="D6" s="278" t="s">
        <v>632</v>
      </c>
      <c r="E6" s="279" t="s">
        <v>633</v>
      </c>
      <c r="F6" s="280" t="s">
        <v>632</v>
      </c>
      <c r="G6" s="279"/>
      <c r="H6" s="279" t="s">
        <v>633</v>
      </c>
      <c r="I6" s="278"/>
    </row>
    <row r="7" spans="3:9" ht="21" x14ac:dyDescent="0.35">
      <c r="C7" s="275"/>
      <c r="D7" s="275"/>
      <c r="E7" s="275"/>
      <c r="F7" s="281" t="s">
        <v>634</v>
      </c>
      <c r="G7" s="24"/>
      <c r="H7" s="282" t="s">
        <v>634</v>
      </c>
      <c r="I7" s="275"/>
    </row>
    <row r="8" spans="3:9" ht="21" x14ac:dyDescent="0.35">
      <c r="C8" s="275" t="s">
        <v>635</v>
      </c>
      <c r="D8" s="283">
        <v>126.79</v>
      </c>
      <c r="E8" s="279">
        <v>126.81</v>
      </c>
      <c r="F8" s="284">
        <v>136.26</v>
      </c>
      <c r="G8" s="285">
        <v>7.4700000000000003E-2</v>
      </c>
      <c r="H8" s="286">
        <f>E8*1.1347</f>
        <v>143.89130700000001</v>
      </c>
      <c r="I8" s="285">
        <v>0.13469999999999999</v>
      </c>
    </row>
    <row r="9" spans="3:9" ht="21" x14ac:dyDescent="0.35">
      <c r="C9" s="275" t="s">
        <v>636</v>
      </c>
      <c r="D9" s="283">
        <v>160.25</v>
      </c>
      <c r="E9" s="279">
        <v>160.27000000000001</v>
      </c>
      <c r="F9" s="284">
        <v>172.22</v>
      </c>
      <c r="G9" s="285">
        <v>7.4700000000000003E-2</v>
      </c>
      <c r="H9" s="286">
        <f t="shared" ref="H9:H12" si="0">E9*1.1347</f>
        <v>181.85836900000001</v>
      </c>
      <c r="I9" s="285">
        <v>0.13469999999999999</v>
      </c>
    </row>
    <row r="10" spans="3:9" ht="21" x14ac:dyDescent="0.35">
      <c r="C10" s="275" t="s">
        <v>637</v>
      </c>
      <c r="D10" s="283">
        <v>226.58</v>
      </c>
      <c r="E10" s="279">
        <v>226.63</v>
      </c>
      <c r="F10" s="284">
        <f>D10*1.0747</f>
        <v>243.505526</v>
      </c>
      <c r="G10" s="285">
        <v>7.4700000000000003E-2</v>
      </c>
      <c r="H10" s="286">
        <f t="shared" si="0"/>
        <v>257.157061</v>
      </c>
      <c r="I10" s="285">
        <v>0.13469999999999999</v>
      </c>
    </row>
    <row r="11" spans="3:9" ht="21" x14ac:dyDescent="0.35">
      <c r="C11" s="275" t="s">
        <v>638</v>
      </c>
      <c r="D11" s="283">
        <v>235.69</v>
      </c>
      <c r="E11" s="279">
        <v>235.75</v>
      </c>
      <c r="F11" s="284">
        <f t="shared" ref="F11:F12" si="1">D11*1.0747</f>
        <v>253.296043</v>
      </c>
      <c r="G11" s="285">
        <v>7.4700000000000003E-2</v>
      </c>
      <c r="H11" s="286">
        <f t="shared" si="0"/>
        <v>267.50552500000003</v>
      </c>
      <c r="I11" s="285">
        <v>0.13469999999999999</v>
      </c>
    </row>
    <row r="12" spans="3:9" ht="21" x14ac:dyDescent="0.35">
      <c r="C12" s="275" t="s">
        <v>639</v>
      </c>
      <c r="D12" s="283">
        <v>152.32</v>
      </c>
      <c r="E12" s="279">
        <v>152.52000000000001</v>
      </c>
      <c r="F12" s="284">
        <f t="shared" si="1"/>
        <v>163.69830399999998</v>
      </c>
      <c r="G12" s="285">
        <v>7.4700000000000003E-2</v>
      </c>
      <c r="H12" s="286">
        <f t="shared" si="0"/>
        <v>173.06444400000001</v>
      </c>
      <c r="I12" s="285">
        <v>0.13469999999999999</v>
      </c>
    </row>
    <row r="13" spans="3:9" ht="21" x14ac:dyDescent="0.35">
      <c r="C13" s="270"/>
      <c r="D13" s="270"/>
      <c r="E13" s="270"/>
      <c r="F13" s="270"/>
      <c r="G13" s="270"/>
      <c r="H13" s="270"/>
      <c r="I13" s="270"/>
    </row>
    <row r="14" spans="3:9" ht="21" x14ac:dyDescent="0.35">
      <c r="C14" s="275"/>
      <c r="D14" s="270"/>
      <c r="E14" s="270"/>
      <c r="F14" s="270"/>
      <c r="G14" s="270"/>
      <c r="H14" s="270"/>
      <c r="I14" s="287"/>
    </row>
    <row r="15" spans="3:9" ht="126" x14ac:dyDescent="0.35">
      <c r="C15" s="272" t="s">
        <v>640</v>
      </c>
      <c r="D15" s="274" t="s">
        <v>641</v>
      </c>
      <c r="E15" s="275"/>
      <c r="F15" s="274" t="s">
        <v>630</v>
      </c>
      <c r="G15" s="274" t="s">
        <v>631</v>
      </c>
      <c r="H15" s="274" t="s">
        <v>630</v>
      </c>
      <c r="I15" s="274" t="s">
        <v>631</v>
      </c>
    </row>
    <row r="16" spans="3:9" ht="21" x14ac:dyDescent="0.35">
      <c r="C16" s="275"/>
      <c r="D16" s="278" t="s">
        <v>632</v>
      </c>
      <c r="E16" s="279" t="s">
        <v>633</v>
      </c>
      <c r="F16" s="278" t="s">
        <v>632</v>
      </c>
      <c r="G16" s="279"/>
      <c r="H16" s="279" t="s">
        <v>633</v>
      </c>
      <c r="I16" s="278"/>
    </row>
    <row r="17" spans="3:9" ht="21" x14ac:dyDescent="0.35">
      <c r="C17" s="275"/>
      <c r="D17" s="275"/>
      <c r="E17" s="275"/>
      <c r="F17" s="282" t="s">
        <v>634</v>
      </c>
      <c r="G17" s="24"/>
      <c r="H17" s="282" t="s">
        <v>634</v>
      </c>
      <c r="I17" s="275"/>
    </row>
    <row r="18" spans="3:9" ht="21" x14ac:dyDescent="0.35">
      <c r="C18" s="275" t="s">
        <v>635</v>
      </c>
      <c r="D18" s="283">
        <v>127.71</v>
      </c>
      <c r="E18" s="286">
        <v>127.52</v>
      </c>
      <c r="F18" s="284">
        <f>D18*1.0747</f>
        <v>137.24993699999999</v>
      </c>
      <c r="G18" s="285">
        <v>7.4700000000000003E-2</v>
      </c>
      <c r="H18" s="288">
        <f>E18*1.1347</f>
        <v>144.696944</v>
      </c>
      <c r="I18" s="285">
        <v>0.13469999999999999</v>
      </c>
    </row>
    <row r="19" spans="3:9" ht="21" x14ac:dyDescent="0.35">
      <c r="C19" s="275" t="s">
        <v>636</v>
      </c>
      <c r="D19" s="283">
        <v>160.25</v>
      </c>
      <c r="E19" s="286">
        <v>160.56</v>
      </c>
      <c r="F19" s="284">
        <f t="shared" ref="F19:F22" si="2">D19*1.0747</f>
        <v>172.220675</v>
      </c>
      <c r="G19" s="285">
        <v>7.4700000000000003E-2</v>
      </c>
      <c r="H19" s="288">
        <f t="shared" ref="H19:H22" si="3">E19*1.1347</f>
        <v>182.187432</v>
      </c>
      <c r="I19" s="285">
        <v>0.13469999999999999</v>
      </c>
    </row>
    <row r="20" spans="3:9" ht="21" x14ac:dyDescent="0.35">
      <c r="C20" s="275" t="s">
        <v>637</v>
      </c>
      <c r="D20" s="283">
        <v>226.82</v>
      </c>
      <c r="E20" s="286">
        <v>227.53</v>
      </c>
      <c r="F20" s="284">
        <f t="shared" si="2"/>
        <v>243.763454</v>
      </c>
      <c r="G20" s="285">
        <v>7.4700000000000003E-2</v>
      </c>
      <c r="H20" s="288">
        <f t="shared" si="3"/>
        <v>258.178291</v>
      </c>
      <c r="I20" s="285">
        <v>0.13469999999999999</v>
      </c>
    </row>
    <row r="21" spans="3:9" ht="21" x14ac:dyDescent="0.35">
      <c r="C21" s="275" t="s">
        <v>638</v>
      </c>
      <c r="D21" s="283">
        <v>236.1</v>
      </c>
      <c r="E21" s="286">
        <v>236.53</v>
      </c>
      <c r="F21" s="284">
        <f t="shared" si="2"/>
        <v>253.73667</v>
      </c>
      <c r="G21" s="285">
        <v>7.4700000000000003E-2</v>
      </c>
      <c r="H21" s="288">
        <f t="shared" si="3"/>
        <v>268.39059100000003</v>
      </c>
      <c r="I21" s="285">
        <v>0.13469999999999999</v>
      </c>
    </row>
    <row r="22" spans="3:9" ht="21" x14ac:dyDescent="0.35">
      <c r="C22" s="275" t="s">
        <v>639</v>
      </c>
      <c r="D22" s="283">
        <v>151.55000000000001</v>
      </c>
      <c r="E22" s="286">
        <v>152.82</v>
      </c>
      <c r="F22" s="284">
        <f t="shared" si="2"/>
        <v>162.87078500000001</v>
      </c>
      <c r="G22" s="285">
        <v>7.4700000000000003E-2</v>
      </c>
      <c r="H22" s="288">
        <f t="shared" si="3"/>
        <v>173.404854</v>
      </c>
    </row>
    <row r="23" spans="3:9" ht="21" x14ac:dyDescent="0.35">
      <c r="C23" s="270"/>
      <c r="D23" s="270"/>
      <c r="E23" s="270"/>
      <c r="F23" s="270"/>
      <c r="G23" s="270"/>
      <c r="H23" s="270"/>
      <c r="I23" s="270"/>
    </row>
    <row r="24" spans="3:9" ht="126" x14ac:dyDescent="0.35">
      <c r="C24" s="289" t="s">
        <v>642</v>
      </c>
      <c r="D24" s="290" t="s">
        <v>629</v>
      </c>
      <c r="E24" s="275"/>
      <c r="F24" s="274" t="s">
        <v>630</v>
      </c>
      <c r="G24" s="274" t="s">
        <v>631</v>
      </c>
      <c r="H24" s="274" t="s">
        <v>630</v>
      </c>
      <c r="I24" s="274" t="s">
        <v>631</v>
      </c>
    </row>
    <row r="25" spans="3:9" ht="21" x14ac:dyDescent="0.35">
      <c r="C25" s="291" t="s">
        <v>643</v>
      </c>
      <c r="D25" s="279" t="s">
        <v>632</v>
      </c>
      <c r="E25" s="279" t="s">
        <v>633</v>
      </c>
      <c r="F25" s="278" t="s">
        <v>632</v>
      </c>
      <c r="G25" s="279"/>
      <c r="H25" s="279" t="s">
        <v>633</v>
      </c>
      <c r="I25" s="278"/>
    </row>
    <row r="26" spans="3:9" ht="21" x14ac:dyDescent="0.35">
      <c r="C26" s="275"/>
      <c r="D26" s="275"/>
      <c r="E26" s="275"/>
      <c r="F26" s="282" t="s">
        <v>634</v>
      </c>
      <c r="G26" s="24"/>
      <c r="H26" s="282" t="s">
        <v>634</v>
      </c>
      <c r="I26" s="275"/>
    </row>
    <row r="27" spans="3:9" ht="21" x14ac:dyDescent="0.35">
      <c r="C27" s="275" t="s">
        <v>644</v>
      </c>
      <c r="D27" s="283">
        <v>125.93</v>
      </c>
      <c r="E27" s="286">
        <v>131.38999999999999</v>
      </c>
      <c r="F27" s="286">
        <f>D27*1.0747</f>
        <v>135.33697100000001</v>
      </c>
      <c r="G27" s="285">
        <v>7.4700000000000003E-2</v>
      </c>
      <c r="H27" s="288">
        <f>E27*1.1347</f>
        <v>149.088233</v>
      </c>
      <c r="I27" s="285">
        <v>0.13469999999999999</v>
      </c>
    </row>
    <row r="28" spans="3:9" ht="21" x14ac:dyDescent="0.35">
      <c r="C28" s="275" t="s">
        <v>645</v>
      </c>
      <c r="D28" s="283">
        <v>160.25</v>
      </c>
      <c r="E28" s="286">
        <v>161.63</v>
      </c>
      <c r="F28" s="286">
        <f t="shared" ref="F28:F31" si="4">D28*1.0747</f>
        <v>172.220675</v>
      </c>
      <c r="G28" s="285">
        <v>7.4700000000000003E-2</v>
      </c>
      <c r="H28" s="288">
        <f t="shared" ref="H28:H31" si="5">E28*1.1347</f>
        <v>183.40156100000002</v>
      </c>
      <c r="I28" s="285">
        <v>0.13469999999999999</v>
      </c>
    </row>
    <row r="29" spans="3:9" ht="21" x14ac:dyDescent="0.35">
      <c r="C29" s="275" t="s">
        <v>646</v>
      </c>
      <c r="D29" s="283">
        <v>225.1</v>
      </c>
      <c r="E29" s="286">
        <v>227.05</v>
      </c>
      <c r="F29" s="286">
        <f t="shared" si="4"/>
        <v>241.91496999999998</v>
      </c>
      <c r="G29" s="285">
        <v>7.4700000000000003E-2</v>
      </c>
      <c r="H29" s="288">
        <f t="shared" si="5"/>
        <v>257.63363500000003</v>
      </c>
      <c r="I29" s="285">
        <v>0.13469999999999999</v>
      </c>
    </row>
    <row r="30" spans="3:9" ht="21" x14ac:dyDescent="0.35">
      <c r="C30" s="275" t="s">
        <v>647</v>
      </c>
      <c r="D30" s="283">
        <v>234.5</v>
      </c>
      <c r="E30" s="286">
        <v>236.52</v>
      </c>
      <c r="F30" s="286">
        <f t="shared" si="4"/>
        <v>252.01714999999999</v>
      </c>
      <c r="G30" s="285">
        <v>7.4700000000000003E-2</v>
      </c>
      <c r="H30" s="288">
        <f t="shared" si="5"/>
        <v>268.37924400000003</v>
      </c>
      <c r="I30" s="285">
        <v>0.13469999999999999</v>
      </c>
    </row>
    <row r="31" spans="3:9" ht="21" x14ac:dyDescent="0.35">
      <c r="C31" s="275" t="s">
        <v>648</v>
      </c>
      <c r="D31" s="283">
        <v>151.49</v>
      </c>
      <c r="E31" s="286">
        <v>152.82</v>
      </c>
      <c r="F31" s="286">
        <f t="shared" si="4"/>
        <v>162.80630300000001</v>
      </c>
      <c r="G31" s="285">
        <v>7.4700000000000003E-2</v>
      </c>
      <c r="H31" s="288">
        <f t="shared" si="5"/>
        <v>173.404854</v>
      </c>
      <c r="I31" s="285">
        <v>0.13469999999999999</v>
      </c>
    </row>
    <row r="32" spans="3:9" ht="21" x14ac:dyDescent="0.35">
      <c r="C32" s="270"/>
      <c r="D32" s="270"/>
      <c r="E32" s="270"/>
      <c r="F32" s="270"/>
      <c r="G32" s="270"/>
      <c r="H32" s="270"/>
      <c r="I32" s="270"/>
    </row>
    <row r="33" spans="3:9" ht="21" x14ac:dyDescent="0.35">
      <c r="C33" s="270"/>
      <c r="D33" s="270"/>
      <c r="E33" s="270"/>
      <c r="F33" s="270"/>
      <c r="G33" s="270"/>
      <c r="H33" s="270"/>
      <c r="I33" s="270"/>
    </row>
    <row r="34" spans="3:9" ht="126" x14ac:dyDescent="0.35">
      <c r="C34" s="289" t="s">
        <v>642</v>
      </c>
      <c r="D34" s="290" t="s">
        <v>629</v>
      </c>
      <c r="E34" s="275"/>
      <c r="F34" s="274" t="s">
        <v>630</v>
      </c>
      <c r="G34" s="274" t="s">
        <v>631</v>
      </c>
      <c r="H34" s="274" t="s">
        <v>630</v>
      </c>
      <c r="I34" s="274" t="s">
        <v>631</v>
      </c>
    </row>
    <row r="35" spans="3:9" ht="21" x14ac:dyDescent="0.35">
      <c r="C35" s="291" t="s">
        <v>649</v>
      </c>
      <c r="D35" s="292" t="s">
        <v>632</v>
      </c>
      <c r="E35" s="279" t="s">
        <v>633</v>
      </c>
      <c r="F35" s="278" t="s">
        <v>632</v>
      </c>
      <c r="G35" s="279"/>
      <c r="H35" s="279" t="s">
        <v>633</v>
      </c>
      <c r="I35" s="278"/>
    </row>
    <row r="36" spans="3:9" ht="21" x14ac:dyDescent="0.35">
      <c r="C36" s="293"/>
      <c r="D36" s="282" t="s">
        <v>634</v>
      </c>
      <c r="E36" s="282" t="s">
        <v>634</v>
      </c>
      <c r="F36" s="282" t="s">
        <v>634</v>
      </c>
      <c r="G36" s="24"/>
      <c r="H36" s="282" t="s">
        <v>634</v>
      </c>
      <c r="I36" s="275"/>
    </row>
    <row r="37" spans="3:9" ht="21" x14ac:dyDescent="0.35">
      <c r="C37" s="275" t="s">
        <v>635</v>
      </c>
      <c r="D37" s="283">
        <v>110.32</v>
      </c>
      <c r="E37" s="286">
        <v>111.58</v>
      </c>
      <c r="F37" s="286">
        <f t="shared" ref="F37:F41" si="6">D37*1.0747</f>
        <v>118.56090399999999</v>
      </c>
      <c r="G37" s="285">
        <v>7.4700000000000003E-2</v>
      </c>
      <c r="H37" s="288">
        <f>E37*1.1347</f>
        <v>126.609826</v>
      </c>
      <c r="I37" s="285">
        <v>0.13469999999999999</v>
      </c>
    </row>
    <row r="38" spans="3:9" ht="21" x14ac:dyDescent="0.35">
      <c r="C38" s="275" t="s">
        <v>636</v>
      </c>
      <c r="D38" s="283">
        <v>141.72999999999999</v>
      </c>
      <c r="E38" s="286">
        <v>142.94999999999999</v>
      </c>
      <c r="F38" s="286">
        <f t="shared" si="6"/>
        <v>152.31723099999999</v>
      </c>
      <c r="G38" s="285">
        <v>7.4700000000000003E-2</v>
      </c>
      <c r="H38" s="288">
        <f t="shared" ref="H38:H41" si="7">E38*1.1347</f>
        <v>162.205365</v>
      </c>
      <c r="I38" s="285">
        <v>0.13469999999999999</v>
      </c>
    </row>
    <row r="39" spans="3:9" ht="21" x14ac:dyDescent="0.35">
      <c r="C39" s="275" t="s">
        <v>637</v>
      </c>
      <c r="D39" s="283">
        <v>199.08</v>
      </c>
      <c r="E39" s="286">
        <v>200.81</v>
      </c>
      <c r="F39" s="286">
        <f t="shared" si="6"/>
        <v>213.95127600000001</v>
      </c>
      <c r="G39" s="285">
        <v>7.4700000000000003E-2</v>
      </c>
      <c r="H39" s="288">
        <f t="shared" si="7"/>
        <v>227.85910700000002</v>
      </c>
      <c r="I39" s="285">
        <v>0.13469999999999999</v>
      </c>
    </row>
    <row r="40" spans="3:9" ht="21" x14ac:dyDescent="0.35">
      <c r="C40" s="275" t="s">
        <v>638</v>
      </c>
      <c r="D40" s="283">
        <v>207.39</v>
      </c>
      <c r="E40" s="286">
        <v>209.18</v>
      </c>
      <c r="F40" s="286">
        <f t="shared" si="6"/>
        <v>222.88203299999998</v>
      </c>
      <c r="G40" s="285">
        <v>7.4700000000000003E-2</v>
      </c>
      <c r="H40" s="288">
        <f t="shared" si="7"/>
        <v>237.35654600000001</v>
      </c>
      <c r="I40" s="285">
        <v>0.13469999999999999</v>
      </c>
    </row>
    <row r="41" spans="3:9" ht="21" x14ac:dyDescent="0.35">
      <c r="C41" s="275" t="s">
        <v>639</v>
      </c>
      <c r="D41" s="283">
        <v>133.99</v>
      </c>
      <c r="E41" s="286">
        <v>135.16</v>
      </c>
      <c r="F41" s="286">
        <f t="shared" si="6"/>
        <v>143.999053</v>
      </c>
      <c r="G41" s="285">
        <v>7.4700000000000003E-2</v>
      </c>
      <c r="H41" s="288">
        <f t="shared" si="7"/>
        <v>153.366052</v>
      </c>
      <c r="I41" s="285">
        <v>0.13469999999999999</v>
      </c>
    </row>
    <row r="42" spans="3:9" ht="21" x14ac:dyDescent="0.35">
      <c r="C42" s="270"/>
      <c r="D42" s="270"/>
      <c r="E42" s="270"/>
      <c r="F42" s="270"/>
      <c r="G42" s="270"/>
      <c r="H42" s="270"/>
      <c r="I42" s="270"/>
    </row>
    <row r="43" spans="3:9" ht="21" x14ac:dyDescent="0.35">
      <c r="C43" s="270"/>
      <c r="D43" s="270"/>
      <c r="E43" s="270"/>
      <c r="F43" s="270"/>
      <c r="G43" s="270"/>
      <c r="H43" s="270"/>
      <c r="I43" s="270"/>
    </row>
    <row r="44" spans="3:9" ht="126" x14ac:dyDescent="0.35">
      <c r="C44" s="371" t="s">
        <v>650</v>
      </c>
      <c r="D44" s="274" t="s">
        <v>629</v>
      </c>
      <c r="E44" s="275"/>
      <c r="F44" s="274" t="s">
        <v>630</v>
      </c>
      <c r="G44" s="274" t="s">
        <v>631</v>
      </c>
      <c r="H44" s="274" t="s">
        <v>630</v>
      </c>
      <c r="I44" s="274" t="s">
        <v>631</v>
      </c>
    </row>
    <row r="45" spans="3:9" ht="21" x14ac:dyDescent="0.35">
      <c r="C45" s="372"/>
      <c r="D45" s="280" t="s">
        <v>651</v>
      </c>
      <c r="E45" s="279" t="s">
        <v>652</v>
      </c>
      <c r="F45" s="278" t="s">
        <v>632</v>
      </c>
      <c r="G45" s="279"/>
      <c r="H45" s="279" t="s">
        <v>633</v>
      </c>
      <c r="I45" s="274"/>
    </row>
    <row r="46" spans="3:9" ht="21" x14ac:dyDescent="0.35">
      <c r="C46" s="275"/>
      <c r="D46" s="281" t="s">
        <v>634</v>
      </c>
      <c r="E46" s="282" t="s">
        <v>634</v>
      </c>
      <c r="F46" s="282" t="s">
        <v>634</v>
      </c>
      <c r="G46" s="24"/>
      <c r="H46" s="282" t="s">
        <v>634</v>
      </c>
      <c r="I46" s="275"/>
    </row>
    <row r="47" spans="3:9" ht="21" x14ac:dyDescent="0.35">
      <c r="C47" s="275" t="s">
        <v>639</v>
      </c>
      <c r="D47" s="284">
        <v>344.05</v>
      </c>
      <c r="E47" s="279">
        <v>344.11</v>
      </c>
      <c r="F47" s="284">
        <f>(SUM(344.05*(7.47/100)+226.68))</f>
        <v>252.38053500000001</v>
      </c>
      <c r="G47" s="285">
        <v>7.4700000000000003E-2</v>
      </c>
      <c r="H47" s="284">
        <v>390.46</v>
      </c>
      <c r="I47" s="285">
        <v>0.13469999999999999</v>
      </c>
    </row>
    <row r="48" spans="3:9" ht="21" x14ac:dyDescent="0.35">
      <c r="C48" s="275" t="s">
        <v>746</v>
      </c>
      <c r="D48" s="284">
        <v>192.39</v>
      </c>
      <c r="E48" s="279">
        <v>192.39</v>
      </c>
      <c r="F48" s="284">
        <f>(SUM(192.39*(7.47/100)+226.68))</f>
        <v>241.05153300000001</v>
      </c>
      <c r="G48" s="285">
        <v>7.4700000000000003E-2</v>
      </c>
      <c r="H48" s="288">
        <v>218.3</v>
      </c>
      <c r="I48" s="285">
        <v>0.13469999999999999</v>
      </c>
    </row>
    <row r="49" spans="3:9" ht="21" x14ac:dyDescent="0.35">
      <c r="C49" s="270"/>
      <c r="D49" s="294"/>
      <c r="E49" s="270"/>
      <c r="F49" s="270"/>
      <c r="G49" s="270"/>
      <c r="H49" s="270"/>
      <c r="I49" s="270"/>
    </row>
    <row r="50" spans="3:9" ht="21" x14ac:dyDescent="0.35">
      <c r="C50" s="270"/>
      <c r="D50" s="295"/>
      <c r="E50" s="270"/>
      <c r="F50" s="296"/>
      <c r="G50" s="297"/>
      <c r="H50" s="288"/>
      <c r="I50" s="297"/>
    </row>
    <row r="51" spans="3:9" ht="21" x14ac:dyDescent="0.35">
      <c r="C51" s="270"/>
      <c r="D51" s="298"/>
      <c r="E51" s="270"/>
      <c r="F51" s="296"/>
      <c r="G51" s="297"/>
      <c r="H51" s="296"/>
      <c r="I51" s="297"/>
    </row>
    <row r="52" spans="3:9" ht="126" x14ac:dyDescent="0.35">
      <c r="C52" s="272" t="s">
        <v>658</v>
      </c>
      <c r="D52" s="274" t="s">
        <v>659</v>
      </c>
      <c r="E52" s="275"/>
      <c r="F52" s="274" t="s">
        <v>630</v>
      </c>
      <c r="G52" s="274" t="s">
        <v>631</v>
      </c>
      <c r="H52" s="274" t="s">
        <v>630</v>
      </c>
      <c r="I52" s="274" t="s">
        <v>631</v>
      </c>
    </row>
    <row r="53" spans="3:9" ht="21" x14ac:dyDescent="0.35">
      <c r="C53" s="275" t="s">
        <v>660</v>
      </c>
      <c r="D53" s="278" t="s">
        <v>632</v>
      </c>
      <c r="E53" s="279" t="s">
        <v>633</v>
      </c>
      <c r="F53" s="278" t="s">
        <v>632</v>
      </c>
      <c r="G53" s="279"/>
      <c r="H53" s="279" t="s">
        <v>633</v>
      </c>
      <c r="I53" s="278"/>
    </row>
    <row r="54" spans="3:9" ht="21" x14ac:dyDescent="0.35">
      <c r="C54" s="275"/>
      <c r="D54" s="279"/>
      <c r="E54" s="275"/>
      <c r="F54" s="282"/>
      <c r="G54" s="299"/>
      <c r="H54" s="282"/>
      <c r="I54" s="299"/>
    </row>
    <row r="55" spans="3:9" ht="21" x14ac:dyDescent="0.35">
      <c r="C55" s="275" t="s">
        <v>653</v>
      </c>
      <c r="D55" s="283" t="s">
        <v>747</v>
      </c>
      <c r="E55" s="283" t="s">
        <v>748</v>
      </c>
      <c r="F55" s="275" t="s">
        <v>749</v>
      </c>
      <c r="G55" s="285">
        <v>7.4700000000000003E-2</v>
      </c>
      <c r="H55" s="300" t="s">
        <v>750</v>
      </c>
      <c r="I55" s="285">
        <v>0.13469999999999999</v>
      </c>
    </row>
    <row r="56" spans="3:9" ht="21" x14ac:dyDescent="0.35">
      <c r="C56" s="275" t="s">
        <v>664</v>
      </c>
      <c r="D56" s="283" t="s">
        <v>751</v>
      </c>
      <c r="E56" s="283" t="s">
        <v>752</v>
      </c>
      <c r="F56" s="275" t="s">
        <v>753</v>
      </c>
      <c r="G56" s="285">
        <v>7.4700000000000003E-2</v>
      </c>
      <c r="H56" s="300" t="s">
        <v>754</v>
      </c>
      <c r="I56" s="285">
        <v>0.13469999999999999</v>
      </c>
    </row>
    <row r="57" spans="3:9" ht="21" x14ac:dyDescent="0.35">
      <c r="C57" s="275" t="s">
        <v>639</v>
      </c>
      <c r="D57" s="284" t="s">
        <v>755</v>
      </c>
      <c r="E57" s="283" t="s">
        <v>756</v>
      </c>
      <c r="F57" s="301" t="s">
        <v>757</v>
      </c>
      <c r="G57" s="285">
        <v>7.4700000000000003E-2</v>
      </c>
      <c r="H57" s="302" t="s">
        <v>758</v>
      </c>
      <c r="I57" s="285">
        <v>0.13469999999999999</v>
      </c>
    </row>
    <row r="58" spans="3:9" ht="21" x14ac:dyDescent="0.35">
      <c r="C58" s="270"/>
      <c r="D58" s="270"/>
      <c r="E58" s="270"/>
      <c r="F58" s="270"/>
      <c r="G58" s="270"/>
      <c r="H58" s="270"/>
      <c r="I58" s="270"/>
    </row>
    <row r="59" spans="3:9" ht="21" x14ac:dyDescent="0.35">
      <c r="C59" s="270"/>
      <c r="D59" s="270"/>
      <c r="E59" s="270"/>
      <c r="F59" s="270"/>
      <c r="G59" s="270"/>
      <c r="H59" s="270"/>
      <c r="I59" s="270"/>
    </row>
    <row r="60" spans="3:9" ht="126" x14ac:dyDescent="0.35">
      <c r="C60" s="373" t="s">
        <v>671</v>
      </c>
      <c r="D60" s="290" t="s">
        <v>629</v>
      </c>
      <c r="E60" s="275"/>
      <c r="F60" s="274" t="s">
        <v>630</v>
      </c>
      <c r="G60" s="274" t="s">
        <v>672</v>
      </c>
      <c r="H60" s="274" t="s">
        <v>630</v>
      </c>
      <c r="I60" s="274" t="s">
        <v>631</v>
      </c>
    </row>
    <row r="61" spans="3:9" ht="21" x14ac:dyDescent="0.35">
      <c r="C61" s="374"/>
      <c r="D61" s="278" t="s">
        <v>632</v>
      </c>
      <c r="E61" s="279" t="s">
        <v>633</v>
      </c>
      <c r="F61" s="278" t="s">
        <v>632</v>
      </c>
      <c r="G61" s="279"/>
      <c r="H61" s="279" t="s">
        <v>633</v>
      </c>
      <c r="I61" s="274"/>
    </row>
    <row r="62" spans="3:9" ht="21" x14ac:dyDescent="0.35">
      <c r="C62" s="275"/>
      <c r="D62" s="275"/>
      <c r="E62" s="275"/>
      <c r="F62" s="282"/>
      <c r="G62" s="24"/>
      <c r="H62" s="282"/>
      <c r="I62" s="303"/>
    </row>
    <row r="63" spans="3:9" ht="21" x14ac:dyDescent="0.35">
      <c r="C63" s="275" t="s">
        <v>653</v>
      </c>
      <c r="D63" s="283" t="s">
        <v>759</v>
      </c>
      <c r="E63" s="283" t="s">
        <v>760</v>
      </c>
      <c r="F63" s="283" t="s">
        <v>761</v>
      </c>
      <c r="G63" s="285">
        <v>7.4700000000000003E-2</v>
      </c>
      <c r="H63" s="283" t="s">
        <v>762</v>
      </c>
      <c r="I63" s="285">
        <v>0.13469999999999999</v>
      </c>
    </row>
    <row r="64" spans="3:9" ht="21" x14ac:dyDescent="0.35">
      <c r="C64" s="275" t="s">
        <v>664</v>
      </c>
      <c r="D64" s="283" t="s">
        <v>763</v>
      </c>
      <c r="E64" s="283" t="s">
        <v>764</v>
      </c>
      <c r="F64" s="283" t="s">
        <v>765</v>
      </c>
      <c r="G64" s="285">
        <v>7.4700000000000003E-2</v>
      </c>
      <c r="H64" s="283" t="s">
        <v>766</v>
      </c>
      <c r="I64" s="285">
        <v>0.13469999999999999</v>
      </c>
    </row>
    <row r="65" spans="3:9" ht="21" x14ac:dyDescent="0.35">
      <c r="C65" s="275" t="s">
        <v>639</v>
      </c>
      <c r="D65" s="304" t="s">
        <v>767</v>
      </c>
      <c r="E65" s="283" t="s">
        <v>680</v>
      </c>
      <c r="F65" s="283" t="s">
        <v>768</v>
      </c>
      <c r="G65" s="285">
        <v>7.4700000000000003E-2</v>
      </c>
      <c r="H65" s="283" t="s">
        <v>769</v>
      </c>
      <c r="I65" s="285">
        <v>0.13469999999999999</v>
      </c>
    </row>
    <row r="66" spans="3:9" ht="21" x14ac:dyDescent="0.35">
      <c r="C66" s="270"/>
      <c r="D66" s="305"/>
      <c r="E66" s="283"/>
      <c r="F66" s="298"/>
      <c r="G66" s="306"/>
      <c r="H66" s="298"/>
      <c r="I66" s="306"/>
    </row>
  </sheetData>
  <mergeCells count="2">
    <mergeCell ref="C44:C45"/>
    <mergeCell ref="C60:C6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175"/>
  <sheetViews>
    <sheetView workbookViewId="0">
      <selection sqref="A1:I175"/>
    </sheetView>
  </sheetViews>
  <sheetFormatPr defaultRowHeight="15" x14ac:dyDescent="0.25"/>
  <cols>
    <col min="2" max="2" width="9.140625" customWidth="1"/>
    <col min="5" max="5" width="9.140625" style="196" customWidth="1"/>
    <col min="7" max="7" width="9.140625" style="196"/>
  </cols>
  <sheetData>
    <row r="1" spans="1:9" x14ac:dyDescent="0.25">
      <c r="A1" t="s">
        <v>702</v>
      </c>
    </row>
    <row r="3" spans="1:9" x14ac:dyDescent="0.25">
      <c r="B3" t="s">
        <v>624</v>
      </c>
    </row>
    <row r="4" spans="1:9" x14ac:dyDescent="0.25">
      <c r="A4" t="s">
        <v>625</v>
      </c>
    </row>
    <row r="5" spans="1:9" x14ac:dyDescent="0.25">
      <c r="B5" t="s">
        <v>626</v>
      </c>
      <c r="D5" t="s">
        <v>627</v>
      </c>
    </row>
    <row r="6" spans="1:9" ht="75" x14ac:dyDescent="0.25">
      <c r="A6" s="194" t="s">
        <v>628</v>
      </c>
      <c r="B6" s="194" t="s">
        <v>629</v>
      </c>
      <c r="C6" s="194"/>
      <c r="D6" s="194" t="s">
        <v>630</v>
      </c>
      <c r="E6" s="197" t="s">
        <v>631</v>
      </c>
      <c r="F6" s="194" t="s">
        <v>630</v>
      </c>
      <c r="G6" s="198" t="s">
        <v>631</v>
      </c>
      <c r="H6" s="194"/>
      <c r="I6" s="194"/>
    </row>
    <row r="7" spans="1:9" x14ac:dyDescent="0.25">
      <c r="A7" s="194"/>
      <c r="B7" s="194" t="s">
        <v>632</v>
      </c>
      <c r="C7" s="194" t="s">
        <v>633</v>
      </c>
      <c r="D7" s="194" t="s">
        <v>632</v>
      </c>
      <c r="E7" s="197"/>
      <c r="F7" s="194" t="s">
        <v>633</v>
      </c>
      <c r="G7" s="197"/>
      <c r="H7" s="194"/>
      <c r="I7" s="194"/>
    </row>
    <row r="8" spans="1:9" x14ac:dyDescent="0.25">
      <c r="A8" s="194"/>
      <c r="B8" s="194"/>
      <c r="C8" s="194"/>
      <c r="D8" s="194" t="s">
        <v>634</v>
      </c>
      <c r="E8" s="197"/>
      <c r="F8" s="194" t="s">
        <v>634</v>
      </c>
      <c r="G8" s="197"/>
      <c r="H8" s="194"/>
      <c r="I8" s="194"/>
    </row>
    <row r="9" spans="1:9" x14ac:dyDescent="0.25">
      <c r="A9" s="24" t="s">
        <v>635</v>
      </c>
      <c r="B9" s="24">
        <v>104.17</v>
      </c>
      <c r="C9" s="24">
        <v>104.18</v>
      </c>
      <c r="D9" s="24">
        <v>110.64937399999999</v>
      </c>
      <c r="E9" s="195">
        <v>6.2199999999999998E-2</v>
      </c>
      <c r="F9" s="24">
        <v>110.65999600000001</v>
      </c>
      <c r="G9" s="195">
        <v>6.2199999999999998E-2</v>
      </c>
    </row>
    <row r="10" spans="1:9" x14ac:dyDescent="0.25">
      <c r="A10" s="24" t="s">
        <v>636</v>
      </c>
      <c r="B10" s="24">
        <v>131.66001499999999</v>
      </c>
      <c r="C10" s="24">
        <v>131.66999999999999</v>
      </c>
      <c r="D10" s="24">
        <v>139.84926793299999</v>
      </c>
      <c r="E10" s="195">
        <v>6.2199999999999998E-2</v>
      </c>
      <c r="F10" s="24">
        <v>139.85987399999999</v>
      </c>
      <c r="G10" s="195">
        <v>6.2199999999999998E-2</v>
      </c>
    </row>
    <row r="11" spans="1:9" x14ac:dyDescent="0.25">
      <c r="A11" s="24" t="s">
        <v>637</v>
      </c>
      <c r="B11" s="24">
        <v>186.15236899999999</v>
      </c>
      <c r="C11" s="24">
        <v>186.19</v>
      </c>
      <c r="D11" s="24">
        <v>197.73104635179999</v>
      </c>
      <c r="E11" s="195">
        <v>6.2199999999999998E-2</v>
      </c>
      <c r="F11" s="24">
        <v>197.771018</v>
      </c>
      <c r="G11" s="195">
        <v>6.2199999999999998E-2</v>
      </c>
    </row>
    <row r="12" spans="1:9" x14ac:dyDescent="0.25">
      <c r="A12" s="24" t="s">
        <v>638</v>
      </c>
      <c r="B12" s="24">
        <v>193.63891000000001</v>
      </c>
      <c r="C12" s="24">
        <v>193.69</v>
      </c>
      <c r="D12" s="24">
        <v>205.68325020200001</v>
      </c>
      <c r="E12" s="195">
        <v>6.2199999999999998E-2</v>
      </c>
      <c r="F12" s="24">
        <v>205.73751799999999</v>
      </c>
      <c r="G12" s="195">
        <v>6.2199999999999998E-2</v>
      </c>
    </row>
    <row r="13" spans="1:9" x14ac:dyDescent="0.25">
      <c r="A13" s="24" t="s">
        <v>639</v>
      </c>
      <c r="B13" s="24">
        <v>125.183718</v>
      </c>
      <c r="C13" s="24">
        <v>125.21</v>
      </c>
      <c r="D13" s="24">
        <v>132.9701452596</v>
      </c>
      <c r="E13" s="195">
        <v>6.2199999999999998E-2</v>
      </c>
      <c r="F13" s="24">
        <v>132.998062</v>
      </c>
      <c r="G13" s="195">
        <v>6.2199999999999998E-2</v>
      </c>
    </row>
    <row r="16" spans="1:9" x14ac:dyDescent="0.25">
      <c r="A16" s="194" t="s">
        <v>640</v>
      </c>
      <c r="B16" s="194" t="s">
        <v>641</v>
      </c>
      <c r="C16" s="194"/>
      <c r="D16" s="194" t="s">
        <v>630</v>
      </c>
      <c r="E16" s="197" t="s">
        <v>631</v>
      </c>
      <c r="F16" s="194" t="s">
        <v>630</v>
      </c>
      <c r="G16" s="197" t="s">
        <v>631</v>
      </c>
      <c r="H16" s="194"/>
      <c r="I16" s="194"/>
    </row>
    <row r="17" spans="1:9" x14ac:dyDescent="0.25">
      <c r="A17" s="194"/>
      <c r="B17" s="194" t="s">
        <v>632</v>
      </c>
      <c r="C17" s="194" t="s">
        <v>633</v>
      </c>
      <c r="D17" s="194" t="s">
        <v>632</v>
      </c>
      <c r="E17" s="197"/>
      <c r="F17" s="194" t="s">
        <v>633</v>
      </c>
      <c r="G17" s="197"/>
      <c r="H17" s="194"/>
      <c r="I17" s="194"/>
    </row>
    <row r="18" spans="1:9" x14ac:dyDescent="0.25">
      <c r="A18" s="24"/>
      <c r="B18" s="24"/>
      <c r="C18" s="24"/>
      <c r="D18" s="24" t="s">
        <v>634</v>
      </c>
      <c r="E18" s="195"/>
      <c r="F18" s="24" t="s">
        <v>634</v>
      </c>
      <c r="G18" s="195"/>
    </row>
    <row r="19" spans="1:9" x14ac:dyDescent="0.25">
      <c r="A19" s="24" t="s">
        <v>635</v>
      </c>
      <c r="B19" s="24">
        <v>104.92</v>
      </c>
      <c r="C19" s="24">
        <v>104.77</v>
      </c>
      <c r="D19" s="24">
        <v>111.44602399999999</v>
      </c>
      <c r="E19" s="195">
        <v>6.2199999999999998E-2</v>
      </c>
      <c r="F19" s="24">
        <v>111.286694</v>
      </c>
      <c r="G19" s="195">
        <v>6.2199999999999998E-2</v>
      </c>
    </row>
    <row r="20" spans="1:9" x14ac:dyDescent="0.25">
      <c r="A20" s="24" t="s">
        <v>636</v>
      </c>
      <c r="B20" s="24">
        <v>131.66</v>
      </c>
      <c r="C20" s="24">
        <v>131.91</v>
      </c>
      <c r="D20" s="24">
        <v>139.84925200000001</v>
      </c>
      <c r="E20" s="195">
        <v>6.2199999999999998E-2</v>
      </c>
      <c r="F20" s="24">
        <v>140.114802</v>
      </c>
      <c r="G20" s="195">
        <v>6.2199999999999998E-2</v>
      </c>
    </row>
    <row r="21" spans="1:9" x14ac:dyDescent="0.25">
      <c r="A21" s="24" t="s">
        <v>637</v>
      </c>
      <c r="B21" s="24">
        <v>186.35</v>
      </c>
      <c r="C21" s="24">
        <v>187.01</v>
      </c>
      <c r="D21" s="24">
        <v>197.94096999999999</v>
      </c>
      <c r="E21" s="195">
        <v>6.2199999999999998E-2</v>
      </c>
      <c r="F21" s="24">
        <v>198.642022</v>
      </c>
      <c r="G21" s="195">
        <v>6.2199999999999998E-2</v>
      </c>
    </row>
    <row r="22" spans="1:9" x14ac:dyDescent="0.25">
      <c r="A22" s="24" t="s">
        <v>638</v>
      </c>
      <c r="B22" s="24">
        <v>193.97</v>
      </c>
      <c r="C22" s="24">
        <v>194.66</v>
      </c>
      <c r="D22" s="24">
        <v>206.03493399999999</v>
      </c>
      <c r="E22" s="195">
        <v>6.2199999999999998E-2</v>
      </c>
      <c r="F22" s="24">
        <v>206.767852</v>
      </c>
      <c r="G22" s="195">
        <v>6.2199999999999998E-2</v>
      </c>
    </row>
    <row r="23" spans="1:9" x14ac:dyDescent="0.25">
      <c r="A23" s="24" t="s">
        <v>639</v>
      </c>
      <c r="B23" s="24">
        <v>124.51</v>
      </c>
      <c r="C23" s="24">
        <v>124.96</v>
      </c>
      <c r="D23" s="24">
        <v>132.25452200000001</v>
      </c>
      <c r="E23" s="195">
        <v>6.2199999999999998E-2</v>
      </c>
      <c r="F23" s="24">
        <v>132.73251199999999</v>
      </c>
      <c r="G23" s="195">
        <v>6.2199999999999998E-2</v>
      </c>
    </row>
    <row r="25" spans="1:9" x14ac:dyDescent="0.25">
      <c r="A25" s="194" t="s">
        <v>642</v>
      </c>
      <c r="B25" s="194" t="s">
        <v>629</v>
      </c>
      <c r="C25" s="194"/>
      <c r="D25" s="194" t="s">
        <v>630</v>
      </c>
      <c r="E25" s="197" t="s">
        <v>631</v>
      </c>
      <c r="F25" s="194" t="s">
        <v>630</v>
      </c>
      <c r="G25" s="197" t="s">
        <v>631</v>
      </c>
      <c r="H25" s="194"/>
      <c r="I25" s="194"/>
    </row>
    <row r="26" spans="1:9" x14ac:dyDescent="0.25">
      <c r="A26" s="194" t="s">
        <v>643</v>
      </c>
      <c r="B26" s="194" t="s">
        <v>632</v>
      </c>
      <c r="C26" s="194" t="s">
        <v>633</v>
      </c>
      <c r="D26" s="194" t="s">
        <v>632</v>
      </c>
      <c r="E26" s="197"/>
      <c r="F26" s="194" t="s">
        <v>633</v>
      </c>
      <c r="G26" s="197"/>
      <c r="H26" s="194"/>
      <c r="I26" s="194"/>
    </row>
    <row r="27" spans="1:9" x14ac:dyDescent="0.25">
      <c r="A27" s="24"/>
      <c r="B27" s="24"/>
      <c r="C27" s="24"/>
      <c r="D27" s="24" t="s">
        <v>634</v>
      </c>
      <c r="E27" s="195"/>
      <c r="F27" s="24" t="s">
        <v>634</v>
      </c>
      <c r="G27" s="195"/>
    </row>
    <row r="28" spans="1:9" x14ac:dyDescent="0.25">
      <c r="A28" s="24" t="s">
        <v>644</v>
      </c>
      <c r="B28" s="24">
        <v>103.46</v>
      </c>
      <c r="C28" s="24">
        <v>107.95</v>
      </c>
      <c r="D28" s="24">
        <v>109.89521199999999</v>
      </c>
      <c r="E28" s="195">
        <v>6.2199999999999998E-2</v>
      </c>
      <c r="F28" s="24">
        <v>114.66449</v>
      </c>
      <c r="G28" s="195">
        <v>6.2199999999999998E-2</v>
      </c>
    </row>
    <row r="29" spans="1:9" x14ac:dyDescent="0.25">
      <c r="A29" s="24" t="s">
        <v>645</v>
      </c>
      <c r="B29" s="24">
        <v>131.66</v>
      </c>
      <c r="C29" s="24">
        <v>132.79</v>
      </c>
      <c r="D29" s="24">
        <v>139.84925200000001</v>
      </c>
      <c r="E29" s="195">
        <v>6.2199999999999998E-2</v>
      </c>
      <c r="F29" s="24">
        <v>141.04953799999998</v>
      </c>
      <c r="G29" s="195">
        <v>6.2199999999999998E-2</v>
      </c>
    </row>
    <row r="30" spans="1:9" x14ac:dyDescent="0.25">
      <c r="A30" s="24" t="s">
        <v>646</v>
      </c>
      <c r="B30" s="24">
        <v>184.94</v>
      </c>
      <c r="C30" s="24">
        <v>186.54</v>
      </c>
      <c r="D30" s="24">
        <v>196.44326799999999</v>
      </c>
      <c r="E30" s="195">
        <v>6.2199999999999998E-2</v>
      </c>
      <c r="F30" s="24">
        <v>198.142788</v>
      </c>
      <c r="G30" s="195">
        <v>6.2199999999999998E-2</v>
      </c>
    </row>
    <row r="31" spans="1:9" x14ac:dyDescent="0.25">
      <c r="A31" s="24" t="s">
        <v>647</v>
      </c>
      <c r="B31" s="24">
        <v>192.66</v>
      </c>
      <c r="C31" s="24">
        <v>194.32</v>
      </c>
      <c r="D31" s="24">
        <v>204.643452</v>
      </c>
      <c r="E31" s="195">
        <v>6.2199999999999998E-2</v>
      </c>
      <c r="F31" s="24">
        <v>206.40670399999999</v>
      </c>
      <c r="G31" s="195">
        <v>6.2199999999999998E-2</v>
      </c>
    </row>
    <row r="32" spans="1:9" x14ac:dyDescent="0.25">
      <c r="A32" s="24" t="s">
        <v>648</v>
      </c>
      <c r="B32" s="24">
        <v>124.47</v>
      </c>
      <c r="C32" s="24">
        <v>125.55</v>
      </c>
      <c r="D32" s="24">
        <v>132.21203399999999</v>
      </c>
      <c r="E32" s="195">
        <v>6.2199999999999998E-2</v>
      </c>
      <c r="F32" s="24">
        <v>133.35920999999999</v>
      </c>
      <c r="G32" s="195">
        <v>6.2199999999999998E-2</v>
      </c>
    </row>
    <row r="35" spans="1:9" x14ac:dyDescent="0.25">
      <c r="A35" s="194" t="s">
        <v>642</v>
      </c>
      <c r="B35" s="194" t="s">
        <v>629</v>
      </c>
      <c r="C35" s="194"/>
      <c r="D35" s="194" t="s">
        <v>630</v>
      </c>
      <c r="E35" s="197" t="s">
        <v>631</v>
      </c>
      <c r="F35" s="194" t="s">
        <v>630</v>
      </c>
      <c r="G35" s="197" t="s">
        <v>631</v>
      </c>
      <c r="H35" s="194"/>
      <c r="I35" s="194"/>
    </row>
    <row r="36" spans="1:9" x14ac:dyDescent="0.25">
      <c r="A36" s="194" t="s">
        <v>649</v>
      </c>
      <c r="B36" s="194" t="s">
        <v>632</v>
      </c>
      <c r="C36" s="194" t="s">
        <v>633</v>
      </c>
      <c r="D36" s="194" t="s">
        <v>632</v>
      </c>
      <c r="E36" s="197"/>
      <c r="F36" s="194" t="s">
        <v>633</v>
      </c>
      <c r="G36" s="197"/>
      <c r="H36" s="194"/>
      <c r="I36" s="194"/>
    </row>
    <row r="37" spans="1:9" x14ac:dyDescent="0.25">
      <c r="A37" s="24"/>
      <c r="B37" s="24" t="s">
        <v>634</v>
      </c>
      <c r="C37" s="24" t="s">
        <v>634</v>
      </c>
      <c r="D37" s="24" t="s">
        <v>634</v>
      </c>
      <c r="E37" s="195"/>
      <c r="F37" s="24" t="s">
        <v>634</v>
      </c>
      <c r="G37" s="195"/>
    </row>
    <row r="38" spans="1:9" x14ac:dyDescent="0.25">
      <c r="A38" s="24" t="s">
        <v>635</v>
      </c>
      <c r="B38" s="24">
        <v>90.64</v>
      </c>
      <c r="C38" s="24">
        <v>91.67</v>
      </c>
      <c r="D38" s="24">
        <v>96.277807999999993</v>
      </c>
      <c r="E38" s="195">
        <v>6.2199999999999998E-2</v>
      </c>
      <c r="F38" s="24">
        <v>97.371874000000005</v>
      </c>
      <c r="G38" s="195">
        <v>6.2199999999999998E-2</v>
      </c>
    </row>
    <row r="39" spans="1:9" x14ac:dyDescent="0.25">
      <c r="A39" s="24" t="s">
        <v>636</v>
      </c>
      <c r="B39" s="24">
        <v>116.44</v>
      </c>
      <c r="C39" s="24">
        <v>117.44</v>
      </c>
      <c r="D39" s="24">
        <v>123.682568</v>
      </c>
      <c r="E39" s="195">
        <v>6.2199999999999998E-2</v>
      </c>
      <c r="F39" s="24">
        <v>124.74476799999999</v>
      </c>
      <c r="G39" s="195">
        <v>6.2199999999999998E-2</v>
      </c>
    </row>
    <row r="40" spans="1:9" x14ac:dyDescent="0.25">
      <c r="A40" s="24" t="s">
        <v>637</v>
      </c>
      <c r="B40" s="24">
        <v>163.56</v>
      </c>
      <c r="C40" s="24">
        <v>164.98</v>
      </c>
      <c r="D40" s="24">
        <v>173.73343199999999</v>
      </c>
      <c r="E40" s="195">
        <v>6.2199999999999998E-2</v>
      </c>
      <c r="F40" s="24">
        <v>175.24175599999998</v>
      </c>
      <c r="G40" s="195">
        <v>6.2199999999999998E-2</v>
      </c>
    </row>
    <row r="41" spans="1:9" x14ac:dyDescent="0.25">
      <c r="A41" s="24" t="s">
        <v>638</v>
      </c>
      <c r="B41" s="24">
        <v>170.39</v>
      </c>
      <c r="C41" s="24">
        <v>171.86</v>
      </c>
      <c r="D41" s="24">
        <v>180.98825799999997</v>
      </c>
      <c r="E41" s="195">
        <v>6.2199999999999998E-2</v>
      </c>
      <c r="F41" s="24">
        <v>182.54969200000002</v>
      </c>
      <c r="G41" s="195">
        <v>6.2199999999999998E-2</v>
      </c>
    </row>
    <row r="42" spans="1:9" x14ac:dyDescent="0.25">
      <c r="A42" s="24" t="s">
        <v>639</v>
      </c>
      <c r="B42" s="24">
        <v>110.08</v>
      </c>
      <c r="C42" s="24">
        <v>111.04</v>
      </c>
      <c r="D42" s="24">
        <v>116.926976</v>
      </c>
      <c r="E42" s="195">
        <v>6.2199999999999998E-2</v>
      </c>
      <c r="F42" s="24">
        <v>117.94668800000001</v>
      </c>
      <c r="G42" s="195">
        <v>6.2199999999999998E-2</v>
      </c>
    </row>
    <row r="45" spans="1:9" x14ac:dyDescent="0.25">
      <c r="A45" s="194" t="s">
        <v>650</v>
      </c>
      <c r="B45" s="194" t="s">
        <v>629</v>
      </c>
      <c r="C45" s="194"/>
      <c r="D45" s="194" t="s">
        <v>630</v>
      </c>
      <c r="E45" s="197" t="s">
        <v>631</v>
      </c>
      <c r="F45" s="194" t="s">
        <v>630</v>
      </c>
      <c r="G45" s="197" t="s">
        <v>631</v>
      </c>
      <c r="H45" s="194"/>
      <c r="I45" s="194"/>
    </row>
    <row r="46" spans="1:9" x14ac:dyDescent="0.25">
      <c r="A46" s="194"/>
      <c r="B46" s="194" t="s">
        <v>651</v>
      </c>
      <c r="C46" s="194" t="s">
        <v>652</v>
      </c>
      <c r="D46" s="194" t="s">
        <v>632</v>
      </c>
      <c r="E46" s="197"/>
      <c r="F46" s="194" t="s">
        <v>633</v>
      </c>
      <c r="G46" s="197"/>
      <c r="H46" s="194"/>
      <c r="I46" s="194"/>
    </row>
    <row r="47" spans="1:9" x14ac:dyDescent="0.25">
      <c r="A47" s="194"/>
      <c r="B47" s="194" t="s">
        <v>634</v>
      </c>
      <c r="C47" s="194" t="s">
        <v>634</v>
      </c>
      <c r="D47" s="194" t="s">
        <v>634</v>
      </c>
      <c r="E47" s="197"/>
      <c r="F47" s="194" t="s">
        <v>634</v>
      </c>
      <c r="G47" s="197"/>
      <c r="H47" s="194"/>
      <c r="I47" s="194"/>
    </row>
    <row r="48" spans="1:9" x14ac:dyDescent="0.25">
      <c r="A48" s="24" t="s">
        <v>653</v>
      </c>
      <c r="B48" s="24">
        <v>158.06</v>
      </c>
      <c r="C48" s="24">
        <v>158.06</v>
      </c>
      <c r="D48" s="24">
        <v>167.89133200000001</v>
      </c>
      <c r="E48" s="195">
        <v>6.2199999999999998E-2</v>
      </c>
      <c r="F48" s="24">
        <v>178.71844200000001</v>
      </c>
      <c r="G48" s="195">
        <v>6.2199999999999998E-2</v>
      </c>
    </row>
    <row r="49" spans="1:9" x14ac:dyDescent="0.25">
      <c r="A49" s="24" t="s">
        <v>639</v>
      </c>
      <c r="B49" s="24">
        <v>282.66000000000003</v>
      </c>
      <c r="C49" s="24">
        <v>282.72000000000003</v>
      </c>
      <c r="D49" s="24">
        <v>300.24145200000004</v>
      </c>
      <c r="E49" s="195">
        <v>6.2199999999999998E-2</v>
      </c>
      <c r="F49" s="24">
        <v>319.67150400000003</v>
      </c>
      <c r="G49" s="195">
        <v>6.2199999999999998E-2</v>
      </c>
    </row>
    <row r="51" spans="1:9" x14ac:dyDescent="0.25">
      <c r="A51" s="194" t="s">
        <v>654</v>
      </c>
      <c r="B51" s="194" t="s">
        <v>629</v>
      </c>
      <c r="C51" s="194"/>
      <c r="D51" s="194" t="s">
        <v>630</v>
      </c>
      <c r="E51" s="197" t="s">
        <v>631</v>
      </c>
      <c r="F51" s="194" t="s">
        <v>630</v>
      </c>
      <c r="G51" s="197" t="s">
        <v>631</v>
      </c>
      <c r="H51" s="194"/>
      <c r="I51" s="194"/>
    </row>
    <row r="52" spans="1:9" x14ac:dyDescent="0.25">
      <c r="A52" s="194"/>
      <c r="B52" s="194" t="s">
        <v>651</v>
      </c>
      <c r="C52" s="194" t="s">
        <v>652</v>
      </c>
      <c r="D52" s="194" t="s">
        <v>651</v>
      </c>
      <c r="E52" s="197"/>
      <c r="F52" s="194" t="s">
        <v>652</v>
      </c>
      <c r="G52" s="197"/>
      <c r="H52" s="194"/>
      <c r="I52" s="194"/>
    </row>
    <row r="53" spans="1:9" x14ac:dyDescent="0.25">
      <c r="A53" s="194"/>
      <c r="B53" s="194" t="s">
        <v>634</v>
      </c>
      <c r="C53" s="194" t="s">
        <v>634</v>
      </c>
      <c r="D53" s="194" t="s">
        <v>634</v>
      </c>
      <c r="E53" s="197"/>
      <c r="F53" s="194" t="s">
        <v>634</v>
      </c>
      <c r="G53" s="197"/>
      <c r="H53" s="194"/>
      <c r="I53" s="194"/>
    </row>
    <row r="54" spans="1:9" x14ac:dyDescent="0.25">
      <c r="A54" s="24" t="s">
        <v>653</v>
      </c>
      <c r="B54" s="24">
        <v>139.79</v>
      </c>
      <c r="C54" s="24">
        <v>139.79</v>
      </c>
      <c r="D54" s="24">
        <v>148.484938</v>
      </c>
      <c r="E54" s="195">
        <v>6.2199999999999998E-2</v>
      </c>
      <c r="F54" s="24">
        <v>158.060553</v>
      </c>
      <c r="G54" s="195">
        <v>6.2199999999999998E-2</v>
      </c>
    </row>
    <row r="55" spans="1:9" x14ac:dyDescent="0.25">
      <c r="A55" s="24" t="s">
        <v>639</v>
      </c>
      <c r="B55" s="24">
        <v>249.97</v>
      </c>
      <c r="C55" s="24">
        <v>250.04</v>
      </c>
      <c r="D55" s="24">
        <v>265.51813399999998</v>
      </c>
      <c r="E55" s="195">
        <v>6.2199999999999998E-2</v>
      </c>
      <c r="F55" s="24">
        <v>282.72022800000002</v>
      </c>
      <c r="G55" s="195">
        <v>6.2199999999999998E-2</v>
      </c>
    </row>
    <row r="58" spans="1:9" x14ac:dyDescent="0.25">
      <c r="A58" s="194" t="s">
        <v>655</v>
      </c>
      <c r="B58" s="194" t="s">
        <v>629</v>
      </c>
      <c r="C58" s="194"/>
      <c r="D58" s="194" t="s">
        <v>630</v>
      </c>
      <c r="E58" s="197" t="s">
        <v>631</v>
      </c>
      <c r="F58" s="194" t="s">
        <v>630</v>
      </c>
      <c r="G58" s="197" t="s">
        <v>631</v>
      </c>
      <c r="H58" s="194"/>
      <c r="I58" s="194"/>
    </row>
    <row r="59" spans="1:9" x14ac:dyDescent="0.25">
      <c r="A59" s="194"/>
      <c r="B59" s="194" t="s">
        <v>632</v>
      </c>
      <c r="C59" s="194" t="s">
        <v>633</v>
      </c>
      <c r="D59" s="194" t="s">
        <v>632</v>
      </c>
      <c r="E59" s="197"/>
      <c r="F59" s="194" t="s">
        <v>633</v>
      </c>
      <c r="G59" s="197"/>
      <c r="H59" s="194"/>
      <c r="I59" s="194"/>
    </row>
    <row r="60" spans="1:9" x14ac:dyDescent="0.25">
      <c r="A60" s="194"/>
      <c r="B60" s="194" t="s">
        <v>634</v>
      </c>
      <c r="C60" s="194" t="s">
        <v>634</v>
      </c>
      <c r="D60" s="194" t="s">
        <v>634</v>
      </c>
      <c r="E60" s="197"/>
      <c r="F60" s="194" t="s">
        <v>634</v>
      </c>
      <c r="G60" s="197"/>
      <c r="H60" s="194"/>
      <c r="I60" s="194"/>
    </row>
    <row r="61" spans="1:9" x14ac:dyDescent="0.25">
      <c r="A61" s="24" t="s">
        <v>653</v>
      </c>
      <c r="B61" s="24">
        <v>235</v>
      </c>
      <c r="C61" s="24">
        <v>244</v>
      </c>
      <c r="D61" s="24">
        <v>249.61699999999999</v>
      </c>
      <c r="E61" s="195">
        <v>6.2199999999999998E-2</v>
      </c>
      <c r="F61" s="24">
        <v>275.89080000000001</v>
      </c>
      <c r="G61" s="195">
        <v>6.2199999999999998E-2</v>
      </c>
    </row>
    <row r="62" spans="1:9" x14ac:dyDescent="0.25">
      <c r="A62" s="24" t="s">
        <v>639</v>
      </c>
      <c r="B62" s="24">
        <v>233.97</v>
      </c>
      <c r="C62" s="24">
        <v>250.04</v>
      </c>
      <c r="D62" s="24">
        <v>248.52293399999999</v>
      </c>
      <c r="E62" s="195">
        <v>6.2199999999999998E-2</v>
      </c>
      <c r="F62" s="24">
        <v>282.72022800000002</v>
      </c>
      <c r="G62" s="195">
        <v>6.2199999999999998E-2</v>
      </c>
    </row>
    <row r="65" spans="1:9" x14ac:dyDescent="0.25">
      <c r="A65" s="194" t="s">
        <v>656</v>
      </c>
      <c r="B65" s="194" t="s">
        <v>629</v>
      </c>
      <c r="C65" s="194"/>
      <c r="D65" s="194" t="s">
        <v>630</v>
      </c>
      <c r="E65" s="197" t="s">
        <v>631</v>
      </c>
      <c r="F65" s="194" t="s">
        <v>630</v>
      </c>
      <c r="G65" s="197" t="s">
        <v>631</v>
      </c>
      <c r="H65" s="194"/>
      <c r="I65" s="194"/>
    </row>
    <row r="66" spans="1:9" x14ac:dyDescent="0.25">
      <c r="A66" s="194"/>
      <c r="B66" s="194" t="s">
        <v>632</v>
      </c>
      <c r="C66" s="194" t="s">
        <v>633</v>
      </c>
      <c r="D66" s="194" t="s">
        <v>632</v>
      </c>
      <c r="E66" s="197"/>
      <c r="F66" s="194" t="s">
        <v>633</v>
      </c>
      <c r="G66" s="197"/>
      <c r="H66" s="194"/>
      <c r="I66" s="194"/>
    </row>
    <row r="67" spans="1:9" x14ac:dyDescent="0.25">
      <c r="A67" s="194"/>
      <c r="B67" s="194" t="s">
        <v>634</v>
      </c>
      <c r="C67" s="194" t="s">
        <v>634</v>
      </c>
      <c r="D67" s="194" t="s">
        <v>634</v>
      </c>
      <c r="E67" s="197"/>
      <c r="F67" s="194" t="s">
        <v>634</v>
      </c>
      <c r="G67" s="197"/>
      <c r="H67" s="194"/>
      <c r="I67" s="194"/>
    </row>
    <row r="68" spans="1:9" x14ac:dyDescent="0.25">
      <c r="A68" s="24" t="s">
        <v>653</v>
      </c>
      <c r="B68" s="24">
        <v>154.80000000000001</v>
      </c>
      <c r="C68" s="24">
        <v>186</v>
      </c>
      <c r="D68" s="24">
        <v>164.42856</v>
      </c>
      <c r="E68" s="195">
        <v>6.2199999999999998E-2</v>
      </c>
      <c r="F68" s="24">
        <v>202.36799999999999</v>
      </c>
      <c r="G68" s="195">
        <v>6.2199999999999998E-2</v>
      </c>
    </row>
    <row r="69" spans="1:9" x14ac:dyDescent="0.25">
      <c r="A69" s="24" t="s">
        <v>648</v>
      </c>
      <c r="B69" s="24">
        <v>165.98</v>
      </c>
      <c r="C69" s="24">
        <v>193</v>
      </c>
      <c r="D69" s="24">
        <v>176.303956</v>
      </c>
      <c r="E69" s="195">
        <v>6.2199999999999998E-2</v>
      </c>
      <c r="F69" s="24">
        <v>209.98400000000001</v>
      </c>
      <c r="G69" s="195">
        <v>6.2199999999999998E-2</v>
      </c>
    </row>
    <row r="72" spans="1:9" x14ac:dyDescent="0.25">
      <c r="A72" s="194" t="s">
        <v>657</v>
      </c>
      <c r="B72" s="194" t="s">
        <v>629</v>
      </c>
      <c r="C72" s="194"/>
      <c r="D72" s="194" t="s">
        <v>630</v>
      </c>
      <c r="E72" s="197" t="s">
        <v>631</v>
      </c>
      <c r="F72" s="194" t="s">
        <v>630</v>
      </c>
      <c r="G72" s="197" t="s">
        <v>631</v>
      </c>
      <c r="H72" s="194"/>
      <c r="I72" s="194"/>
    </row>
    <row r="73" spans="1:9" x14ac:dyDescent="0.25">
      <c r="A73" s="194"/>
      <c r="B73" s="194" t="s">
        <v>632</v>
      </c>
      <c r="C73" s="194" t="s">
        <v>633</v>
      </c>
      <c r="D73" s="194" t="s">
        <v>632</v>
      </c>
      <c r="E73" s="197"/>
      <c r="F73" s="194" t="s">
        <v>633</v>
      </c>
      <c r="G73" s="197"/>
      <c r="H73" s="194"/>
      <c r="I73" s="194"/>
    </row>
    <row r="74" spans="1:9" x14ac:dyDescent="0.25">
      <c r="A74" s="194"/>
      <c r="B74" s="194" t="s">
        <v>634</v>
      </c>
      <c r="C74" s="194" t="s">
        <v>634</v>
      </c>
      <c r="D74" s="194" t="s">
        <v>634</v>
      </c>
      <c r="E74" s="197"/>
      <c r="F74" s="194" t="s">
        <v>634</v>
      </c>
      <c r="G74" s="197"/>
      <c r="H74" s="194"/>
      <c r="I74" s="194"/>
    </row>
    <row r="75" spans="1:9" x14ac:dyDescent="0.25">
      <c r="A75" s="24" t="s">
        <v>653</v>
      </c>
      <c r="B75" s="24">
        <v>150.44999999999999</v>
      </c>
      <c r="C75" s="24">
        <v>156.4</v>
      </c>
      <c r="D75" s="24">
        <v>159.80798999999999</v>
      </c>
      <c r="E75" s="195">
        <v>6.2199999999999998E-2</v>
      </c>
      <c r="F75" s="24">
        <v>170.16320000000002</v>
      </c>
      <c r="G75" s="195">
        <v>6.2199999999999998E-2</v>
      </c>
    </row>
    <row r="76" spans="1:9" x14ac:dyDescent="0.25">
      <c r="A76" s="24" t="s">
        <v>639</v>
      </c>
      <c r="B76" s="24">
        <v>203</v>
      </c>
      <c r="C76" s="24">
        <v>212</v>
      </c>
      <c r="D76" s="24">
        <v>215.6266</v>
      </c>
      <c r="E76" s="195">
        <v>6.2199999999999998E-2</v>
      </c>
      <c r="F76" s="24">
        <v>230.65600000000001</v>
      </c>
      <c r="G76" s="195">
        <v>6.2199999999999998E-2</v>
      </c>
    </row>
    <row r="79" spans="1:9" x14ac:dyDescent="0.25">
      <c r="A79" s="194" t="s">
        <v>658</v>
      </c>
      <c r="B79" s="194" t="s">
        <v>659</v>
      </c>
      <c r="C79" s="194"/>
      <c r="D79" s="194" t="s">
        <v>630</v>
      </c>
      <c r="E79" s="197" t="s">
        <v>631</v>
      </c>
      <c r="F79" s="194" t="s">
        <v>630</v>
      </c>
      <c r="G79" s="197" t="s">
        <v>631</v>
      </c>
      <c r="H79" s="194"/>
      <c r="I79" s="194"/>
    </row>
    <row r="80" spans="1:9" x14ac:dyDescent="0.25">
      <c r="A80" s="194" t="s">
        <v>660</v>
      </c>
      <c r="B80" s="194" t="s">
        <v>632</v>
      </c>
      <c r="C80" s="194" t="s">
        <v>633</v>
      </c>
      <c r="D80" s="194" t="s">
        <v>632</v>
      </c>
      <c r="E80" s="197"/>
      <c r="F80" s="194" t="s">
        <v>633</v>
      </c>
      <c r="G80" s="197"/>
      <c r="H80" s="194"/>
      <c r="I80" s="194"/>
    </row>
    <row r="82" spans="1:9" x14ac:dyDescent="0.25">
      <c r="A82" s="24" t="s">
        <v>653</v>
      </c>
      <c r="B82" s="24" t="s">
        <v>661</v>
      </c>
      <c r="C82" s="24" t="s">
        <v>662</v>
      </c>
      <c r="D82" s="24" t="s">
        <v>663</v>
      </c>
      <c r="E82" s="195">
        <v>6.2199999999999998E-2</v>
      </c>
      <c r="F82" s="24" t="s">
        <v>697</v>
      </c>
      <c r="G82" s="195">
        <v>6.2199999999999998E-2</v>
      </c>
    </row>
    <row r="83" spans="1:9" x14ac:dyDescent="0.25">
      <c r="A83" s="24" t="s">
        <v>664</v>
      </c>
      <c r="B83" s="24" t="s">
        <v>665</v>
      </c>
      <c r="C83" s="24" t="s">
        <v>666</v>
      </c>
      <c r="D83" s="24" t="s">
        <v>667</v>
      </c>
      <c r="E83" s="195">
        <v>6.2199999999999998E-2</v>
      </c>
      <c r="F83" s="24" t="s">
        <v>698</v>
      </c>
      <c r="G83" s="195">
        <v>6.2199999999999998E-2</v>
      </c>
    </row>
    <row r="84" spans="1:9" x14ac:dyDescent="0.25">
      <c r="A84" s="24" t="s">
        <v>639</v>
      </c>
      <c r="B84" s="24" t="s">
        <v>668</v>
      </c>
      <c r="C84" s="24" t="s">
        <v>669</v>
      </c>
      <c r="D84" s="24" t="s">
        <v>670</v>
      </c>
      <c r="E84" s="195">
        <v>6.2199999999999998E-2</v>
      </c>
      <c r="F84" s="24" t="s">
        <v>699</v>
      </c>
      <c r="G84" s="195">
        <v>6.2199999999999998E-2</v>
      </c>
    </row>
    <row r="87" spans="1:9" x14ac:dyDescent="0.25">
      <c r="A87" s="194" t="s">
        <v>671</v>
      </c>
      <c r="B87" s="194" t="s">
        <v>629</v>
      </c>
      <c r="C87" s="194"/>
      <c r="D87" s="194" t="s">
        <v>630</v>
      </c>
      <c r="E87" s="197" t="s">
        <v>672</v>
      </c>
      <c r="F87" s="194" t="s">
        <v>630</v>
      </c>
      <c r="G87" s="197" t="s">
        <v>631</v>
      </c>
      <c r="H87" s="194"/>
      <c r="I87" s="194"/>
    </row>
    <row r="88" spans="1:9" x14ac:dyDescent="0.25">
      <c r="A88" s="194"/>
      <c r="B88" s="194" t="s">
        <v>632</v>
      </c>
      <c r="C88" s="194" t="s">
        <v>633</v>
      </c>
      <c r="D88" s="194" t="s">
        <v>632</v>
      </c>
      <c r="E88" s="197"/>
      <c r="F88" s="194" t="s">
        <v>633</v>
      </c>
      <c r="G88" s="197"/>
      <c r="H88" s="194"/>
      <c r="I88" s="194"/>
    </row>
    <row r="90" spans="1:9" x14ac:dyDescent="0.25">
      <c r="A90" s="24" t="s">
        <v>653</v>
      </c>
      <c r="B90" s="24" t="s">
        <v>673</v>
      </c>
      <c r="C90" s="24" t="s">
        <v>674</v>
      </c>
      <c r="D90" s="24" t="s">
        <v>675</v>
      </c>
      <c r="E90" s="195">
        <v>6.2199999999999998E-2</v>
      </c>
      <c r="F90" s="24" t="s">
        <v>674</v>
      </c>
      <c r="G90" s="195">
        <v>6.2199999999999998E-2</v>
      </c>
    </row>
    <row r="91" spans="1:9" x14ac:dyDescent="0.25">
      <c r="A91" s="24" t="s">
        <v>664</v>
      </c>
      <c r="B91" s="24" t="s">
        <v>676</v>
      </c>
      <c r="C91" s="24" t="s">
        <v>677</v>
      </c>
      <c r="D91" s="24" t="s">
        <v>678</v>
      </c>
      <c r="E91" s="195">
        <v>6.2199999999999998E-2</v>
      </c>
      <c r="F91" s="24" t="s">
        <v>700</v>
      </c>
      <c r="G91" s="195">
        <v>6.2199999999999998E-2</v>
      </c>
    </row>
    <row r="92" spans="1:9" x14ac:dyDescent="0.25">
      <c r="A92" s="24" t="s">
        <v>639</v>
      </c>
      <c r="B92" s="24" t="s">
        <v>679</v>
      </c>
      <c r="C92" s="24" t="s">
        <v>680</v>
      </c>
      <c r="D92" s="24" t="s">
        <v>681</v>
      </c>
      <c r="E92" s="195">
        <v>6.2199999999999998E-2</v>
      </c>
      <c r="F92" s="24" t="s">
        <v>701</v>
      </c>
      <c r="G92" s="195">
        <v>6.2199999999999998E-2</v>
      </c>
    </row>
    <row r="93" spans="1:9" x14ac:dyDescent="0.25">
      <c r="A93" s="194"/>
      <c r="B93" s="194"/>
      <c r="C93" s="194" t="s">
        <v>627</v>
      </c>
      <c r="D93" s="194"/>
      <c r="E93" s="197"/>
      <c r="F93" s="194"/>
    </row>
    <row r="94" spans="1:9" x14ac:dyDescent="0.25">
      <c r="A94" s="194" t="s">
        <v>682</v>
      </c>
      <c r="B94" s="194" t="s">
        <v>629</v>
      </c>
      <c r="C94" s="194" t="s">
        <v>630</v>
      </c>
      <c r="D94" s="194" t="s">
        <v>631</v>
      </c>
      <c r="E94" s="197"/>
      <c r="F94" s="194"/>
    </row>
    <row r="96" spans="1:9" x14ac:dyDescent="0.25">
      <c r="A96" s="24"/>
      <c r="B96" s="24" t="s">
        <v>634</v>
      </c>
      <c r="C96" s="24" t="s">
        <v>634</v>
      </c>
      <c r="D96" s="24"/>
    </row>
    <row r="97" spans="1:6" x14ac:dyDescent="0.25">
      <c r="A97" s="24" t="s">
        <v>653</v>
      </c>
      <c r="B97" s="24">
        <v>161.9</v>
      </c>
      <c r="C97" s="24">
        <v>171.97018</v>
      </c>
      <c r="D97" s="24">
        <v>6.2199999999999998E-2</v>
      </c>
    </row>
    <row r="98" spans="1:6" x14ac:dyDescent="0.25">
      <c r="A98" s="24" t="s">
        <v>639</v>
      </c>
      <c r="B98" s="24">
        <v>151.08000000000001</v>
      </c>
      <c r="C98" s="24">
        <v>160.47717600000001</v>
      </c>
      <c r="D98" s="24">
        <v>6.2199999999999998E-2</v>
      </c>
    </row>
    <row r="100" spans="1:6" x14ac:dyDescent="0.25">
      <c r="A100" s="194" t="s">
        <v>683</v>
      </c>
      <c r="B100" s="194" t="s">
        <v>629</v>
      </c>
      <c r="C100" s="194" t="s">
        <v>630</v>
      </c>
      <c r="D100" s="194" t="s">
        <v>631</v>
      </c>
      <c r="E100" s="197"/>
      <c r="F100" s="194"/>
    </row>
    <row r="102" spans="1:6" x14ac:dyDescent="0.25">
      <c r="B102" t="s">
        <v>634</v>
      </c>
      <c r="C102" t="s">
        <v>634</v>
      </c>
    </row>
    <row r="103" spans="1:6" x14ac:dyDescent="0.25">
      <c r="A103" s="24" t="s">
        <v>653</v>
      </c>
      <c r="B103" s="24">
        <v>161.9</v>
      </c>
      <c r="C103" s="24">
        <v>171.97018</v>
      </c>
      <c r="D103" s="24">
        <v>6.2199999999999998E-2</v>
      </c>
    </row>
    <row r="104" spans="1:6" x14ac:dyDescent="0.25">
      <c r="A104" s="24" t="s">
        <v>639</v>
      </c>
      <c r="B104" s="24">
        <v>151.08000000000001</v>
      </c>
      <c r="C104" s="24">
        <v>160.47717600000001</v>
      </c>
      <c r="D104" s="24">
        <v>6.2199999999999998E-2</v>
      </c>
    </row>
    <row r="106" spans="1:6" x14ac:dyDescent="0.25">
      <c r="A106" s="194" t="s">
        <v>684</v>
      </c>
      <c r="B106" s="194" t="s">
        <v>629</v>
      </c>
      <c r="C106" s="194" t="s">
        <v>630</v>
      </c>
      <c r="D106" s="194" t="s">
        <v>631</v>
      </c>
      <c r="E106" s="197"/>
      <c r="F106" s="194"/>
    </row>
    <row r="108" spans="1:6" x14ac:dyDescent="0.25">
      <c r="A108" s="24"/>
      <c r="B108" s="24" t="s">
        <v>634</v>
      </c>
      <c r="C108" s="24" t="s">
        <v>634</v>
      </c>
      <c r="D108" s="24"/>
    </row>
    <row r="109" spans="1:6" x14ac:dyDescent="0.25">
      <c r="A109" s="24" t="s">
        <v>653</v>
      </c>
      <c r="B109" s="24">
        <v>169.96</v>
      </c>
      <c r="C109" s="24">
        <v>180.53151200000002</v>
      </c>
      <c r="D109" s="24">
        <v>6.2199999999999998E-2</v>
      </c>
    </row>
    <row r="110" spans="1:6" x14ac:dyDescent="0.25">
      <c r="A110" s="24" t="s">
        <v>639</v>
      </c>
      <c r="B110" s="24">
        <v>569.86</v>
      </c>
      <c r="C110" s="24">
        <v>605.30529200000001</v>
      </c>
      <c r="D110" s="24">
        <v>6.2199999999999998E-2</v>
      </c>
    </row>
    <row r="112" spans="1:6" x14ac:dyDescent="0.25">
      <c r="A112" s="194" t="s">
        <v>685</v>
      </c>
      <c r="B112" s="194" t="s">
        <v>629</v>
      </c>
      <c r="C112" s="194" t="s">
        <v>630</v>
      </c>
      <c r="D112" s="194" t="s">
        <v>631</v>
      </c>
      <c r="E112" s="197"/>
      <c r="F112" s="194"/>
    </row>
    <row r="114" spans="1:6" x14ac:dyDescent="0.25">
      <c r="A114" s="24"/>
      <c r="B114" s="24" t="s">
        <v>634</v>
      </c>
      <c r="C114" s="24" t="s">
        <v>634</v>
      </c>
      <c r="D114" s="24"/>
    </row>
    <row r="115" spans="1:6" x14ac:dyDescent="0.25">
      <c r="A115" s="24" t="s">
        <v>653</v>
      </c>
      <c r="B115" s="24">
        <v>169.96</v>
      </c>
      <c r="C115" s="24">
        <v>180.53151200000002</v>
      </c>
      <c r="D115" s="24">
        <v>6.2199999999999998E-2</v>
      </c>
    </row>
    <row r="116" spans="1:6" x14ac:dyDescent="0.25">
      <c r="A116" s="24" t="s">
        <v>639</v>
      </c>
      <c r="B116" s="24">
        <v>796.83</v>
      </c>
      <c r="C116" s="24">
        <v>846.39282600000001</v>
      </c>
      <c r="D116" s="24">
        <v>6.2199999999999998E-2</v>
      </c>
    </row>
    <row r="118" spans="1:6" x14ac:dyDescent="0.25">
      <c r="A118" s="194" t="s">
        <v>686</v>
      </c>
      <c r="B118" s="194" t="s">
        <v>629</v>
      </c>
      <c r="C118" s="194" t="s">
        <v>630</v>
      </c>
      <c r="D118" s="194" t="s">
        <v>631</v>
      </c>
      <c r="E118" s="197"/>
      <c r="F118" s="194"/>
    </row>
    <row r="119" spans="1:6" x14ac:dyDescent="0.25">
      <c r="A119" s="194"/>
      <c r="B119" s="194"/>
      <c r="C119" s="194"/>
      <c r="D119" s="194"/>
      <c r="E119" s="197"/>
      <c r="F119" s="194"/>
    </row>
    <row r="120" spans="1:6" x14ac:dyDescent="0.25">
      <c r="A120" s="194"/>
      <c r="B120" s="194" t="s">
        <v>634</v>
      </c>
      <c r="C120" s="194" t="s">
        <v>634</v>
      </c>
      <c r="D120" s="194"/>
      <c r="E120" s="197"/>
      <c r="F120" s="194"/>
    </row>
    <row r="121" spans="1:6" x14ac:dyDescent="0.25">
      <c r="A121" s="24" t="s">
        <v>653</v>
      </c>
      <c r="B121" s="24">
        <v>164.3</v>
      </c>
      <c r="C121" s="24">
        <v>174.51946000000001</v>
      </c>
      <c r="D121" s="24">
        <v>6.2199999999999998E-2</v>
      </c>
    </row>
    <row r="122" spans="1:6" x14ac:dyDescent="0.25">
      <c r="A122" s="24" t="s">
        <v>639</v>
      </c>
      <c r="B122" s="24">
        <v>981.84</v>
      </c>
      <c r="C122" s="24">
        <v>1042.9104480000001</v>
      </c>
      <c r="D122" s="24">
        <v>6.2199999999999998E-2</v>
      </c>
    </row>
    <row r="124" spans="1:6" x14ac:dyDescent="0.25">
      <c r="A124" s="194" t="s">
        <v>687</v>
      </c>
      <c r="B124" s="194" t="s">
        <v>629</v>
      </c>
      <c r="C124" s="194" t="s">
        <v>630</v>
      </c>
      <c r="D124" s="194" t="s">
        <v>631</v>
      </c>
      <c r="E124" s="197"/>
    </row>
    <row r="125" spans="1:6" x14ac:dyDescent="0.25">
      <c r="A125" s="194"/>
      <c r="B125" s="194"/>
      <c r="C125" s="194"/>
      <c r="D125" s="194"/>
      <c r="E125" s="197"/>
    </row>
    <row r="126" spans="1:6" x14ac:dyDescent="0.25">
      <c r="A126" s="194"/>
      <c r="B126" s="194" t="s">
        <v>634</v>
      </c>
      <c r="C126" s="194" t="s">
        <v>634</v>
      </c>
      <c r="D126" s="194"/>
      <c r="E126" s="197"/>
    </row>
    <row r="127" spans="1:6" x14ac:dyDescent="0.25">
      <c r="A127" s="24" t="s">
        <v>653</v>
      </c>
      <c r="B127" s="24">
        <v>162.88999999999999</v>
      </c>
      <c r="C127" s="24">
        <v>173.02175799999998</v>
      </c>
      <c r="D127" s="24">
        <v>6.2199999999999998E-2</v>
      </c>
    </row>
    <row r="128" spans="1:6" x14ac:dyDescent="0.25">
      <c r="A128" s="24" t="s">
        <v>639</v>
      </c>
      <c r="B128" s="24">
        <v>1224.56</v>
      </c>
      <c r="C128" s="24">
        <v>1300.7276319999999</v>
      </c>
      <c r="D128" s="24">
        <v>6.2199999999999998E-2</v>
      </c>
    </row>
    <row r="130" spans="1:6" x14ac:dyDescent="0.25">
      <c r="A130" s="194" t="s">
        <v>688</v>
      </c>
      <c r="B130" s="194" t="s">
        <v>629</v>
      </c>
      <c r="C130" s="194" t="s">
        <v>630</v>
      </c>
      <c r="D130" s="194" t="s">
        <v>631</v>
      </c>
      <c r="E130" s="197"/>
    </row>
    <row r="131" spans="1:6" x14ac:dyDescent="0.25">
      <c r="A131" s="194"/>
      <c r="B131" s="194"/>
      <c r="C131" s="194"/>
      <c r="D131" s="194"/>
      <c r="E131" s="197"/>
    </row>
    <row r="132" spans="1:6" x14ac:dyDescent="0.25">
      <c r="A132" s="194"/>
      <c r="B132" s="194" t="s">
        <v>634</v>
      </c>
      <c r="C132" s="194" t="s">
        <v>634</v>
      </c>
      <c r="D132" s="194"/>
      <c r="E132" s="197"/>
    </row>
    <row r="133" spans="1:6" x14ac:dyDescent="0.25">
      <c r="A133" s="24" t="s">
        <v>653</v>
      </c>
      <c r="B133" s="24">
        <v>161.15</v>
      </c>
      <c r="C133" s="24">
        <v>171.17353</v>
      </c>
      <c r="D133" s="24">
        <v>6.2199999999999998E-2</v>
      </c>
    </row>
    <row r="134" spans="1:6" x14ac:dyDescent="0.25">
      <c r="A134" s="24" t="s">
        <v>639</v>
      </c>
      <c r="B134" s="24">
        <v>1425.12</v>
      </c>
      <c r="C134" s="24">
        <v>1513.7624639999999</v>
      </c>
      <c r="D134" s="24">
        <v>6.2199999999999998E-2</v>
      </c>
    </row>
    <row r="136" spans="1:6" x14ac:dyDescent="0.25">
      <c r="A136" s="194" t="s">
        <v>689</v>
      </c>
      <c r="B136" s="194" t="s">
        <v>629</v>
      </c>
      <c r="C136" s="194" t="s">
        <v>630</v>
      </c>
      <c r="D136" s="194" t="s">
        <v>631</v>
      </c>
      <c r="E136" s="197"/>
      <c r="F136" s="194"/>
    </row>
    <row r="137" spans="1:6" x14ac:dyDescent="0.25">
      <c r="A137" s="194"/>
      <c r="B137" s="194"/>
      <c r="C137" s="194"/>
      <c r="D137" s="194"/>
      <c r="E137" s="197"/>
      <c r="F137" s="194"/>
    </row>
    <row r="138" spans="1:6" x14ac:dyDescent="0.25">
      <c r="A138" s="194"/>
      <c r="B138" s="194" t="s">
        <v>634</v>
      </c>
      <c r="C138" s="194" t="s">
        <v>634</v>
      </c>
      <c r="D138" s="194"/>
      <c r="E138" s="197"/>
      <c r="F138" s="194"/>
    </row>
    <row r="139" spans="1:6" x14ac:dyDescent="0.25">
      <c r="A139" s="24" t="s">
        <v>653</v>
      </c>
      <c r="B139" s="24">
        <v>132.94</v>
      </c>
      <c r="C139" s="24">
        <v>141.208868</v>
      </c>
      <c r="D139" s="24">
        <v>6.2199999999999998E-2</v>
      </c>
      <c r="E139" s="195"/>
    </row>
    <row r="140" spans="1:6" x14ac:dyDescent="0.25">
      <c r="A140" s="24" t="s">
        <v>639</v>
      </c>
      <c r="B140" s="24">
        <v>1570.14</v>
      </c>
      <c r="C140" s="24">
        <v>1667.8027080000002</v>
      </c>
      <c r="D140" s="24">
        <v>6.2199999999999998E-2</v>
      </c>
      <c r="E140" s="195"/>
    </row>
    <row r="142" spans="1:6" x14ac:dyDescent="0.25">
      <c r="A142" s="194" t="s">
        <v>690</v>
      </c>
      <c r="B142" s="194" t="s">
        <v>629</v>
      </c>
      <c r="C142" s="194" t="s">
        <v>630</v>
      </c>
      <c r="D142" s="194" t="s">
        <v>631</v>
      </c>
      <c r="E142" s="197"/>
      <c r="F142" s="194"/>
    </row>
    <row r="143" spans="1:6" x14ac:dyDescent="0.25">
      <c r="A143" s="194"/>
      <c r="B143" s="194"/>
      <c r="C143" s="194"/>
      <c r="D143" s="194"/>
      <c r="E143" s="197"/>
      <c r="F143" s="194"/>
    </row>
    <row r="144" spans="1:6" x14ac:dyDescent="0.25">
      <c r="A144" s="194"/>
      <c r="B144" s="194" t="s">
        <v>634</v>
      </c>
      <c r="C144" s="194" t="s">
        <v>634</v>
      </c>
      <c r="D144" s="194"/>
      <c r="E144" s="197"/>
      <c r="F144" s="194"/>
    </row>
    <row r="145" spans="1:6" x14ac:dyDescent="0.25">
      <c r="A145" s="24" t="s">
        <v>653</v>
      </c>
      <c r="B145" s="24">
        <v>132.19</v>
      </c>
      <c r="C145" s="24">
        <v>140.412218</v>
      </c>
      <c r="D145" s="24">
        <v>6.2199999999999998E-2</v>
      </c>
    </row>
    <row r="146" spans="1:6" x14ac:dyDescent="0.25">
      <c r="A146" s="24" t="s">
        <v>639</v>
      </c>
      <c r="B146" s="24">
        <v>238.77</v>
      </c>
      <c r="C146" s="24">
        <v>253.62149400000001</v>
      </c>
      <c r="D146" s="24">
        <v>6.2199999999999998E-2</v>
      </c>
    </row>
    <row r="148" spans="1:6" x14ac:dyDescent="0.25">
      <c r="A148" s="194" t="s">
        <v>691</v>
      </c>
      <c r="B148" s="194" t="s">
        <v>629</v>
      </c>
      <c r="C148" s="194" t="s">
        <v>630</v>
      </c>
      <c r="D148" s="194" t="s">
        <v>631</v>
      </c>
      <c r="E148" s="197"/>
      <c r="F148" s="194"/>
    </row>
    <row r="149" spans="1:6" x14ac:dyDescent="0.25">
      <c r="A149" s="194"/>
      <c r="B149" s="194"/>
      <c r="C149" s="194"/>
      <c r="D149" s="194"/>
      <c r="E149" s="197"/>
      <c r="F149" s="194"/>
    </row>
    <row r="150" spans="1:6" x14ac:dyDescent="0.25">
      <c r="A150" s="194"/>
      <c r="B150" s="194" t="s">
        <v>634</v>
      </c>
      <c r="C150" s="194" t="s">
        <v>634</v>
      </c>
      <c r="D150" s="194"/>
      <c r="E150" s="197"/>
      <c r="F150" s="194"/>
    </row>
    <row r="151" spans="1:6" x14ac:dyDescent="0.25">
      <c r="A151" s="24" t="s">
        <v>653</v>
      </c>
      <c r="B151" s="24">
        <v>181.41</v>
      </c>
      <c r="C151" s="24">
        <v>192.693702</v>
      </c>
      <c r="D151" s="24">
        <v>6.2199999999999998E-2</v>
      </c>
      <c r="E151" s="195"/>
    </row>
    <row r="152" spans="1:6" x14ac:dyDescent="0.25">
      <c r="A152" s="24" t="s">
        <v>639</v>
      </c>
      <c r="B152" s="24">
        <v>173.27</v>
      </c>
      <c r="C152" s="24">
        <v>184.047394</v>
      </c>
      <c r="D152" s="24">
        <v>6.2199999999999998E-2</v>
      </c>
      <c r="E152" s="195"/>
    </row>
    <row r="154" spans="1:6" x14ac:dyDescent="0.25">
      <c r="A154" s="194" t="s">
        <v>692</v>
      </c>
      <c r="B154" s="194" t="s">
        <v>629</v>
      </c>
      <c r="C154" s="194" t="s">
        <v>630</v>
      </c>
      <c r="D154" s="194" t="s">
        <v>631</v>
      </c>
      <c r="E154" s="197"/>
    </row>
    <row r="155" spans="1:6" x14ac:dyDescent="0.25">
      <c r="A155" s="194"/>
      <c r="B155" s="194"/>
      <c r="C155" s="194"/>
      <c r="D155" s="194"/>
      <c r="E155" s="197"/>
    </row>
    <row r="156" spans="1:6" x14ac:dyDescent="0.25">
      <c r="A156" s="201"/>
      <c r="B156" s="201" t="s">
        <v>634</v>
      </c>
      <c r="C156" s="201" t="s">
        <v>634</v>
      </c>
      <c r="D156" s="201"/>
      <c r="E156" s="197"/>
    </row>
    <row r="157" spans="1:6" x14ac:dyDescent="0.25">
      <c r="A157" s="24" t="s">
        <v>653</v>
      </c>
      <c r="B157" s="24">
        <v>229.14</v>
      </c>
      <c r="C157" s="24">
        <v>243.39250799999999</v>
      </c>
      <c r="D157" s="24">
        <v>6.2199999999999998E-2</v>
      </c>
    </row>
    <row r="159" spans="1:6" x14ac:dyDescent="0.25">
      <c r="A159" s="199" t="s">
        <v>691</v>
      </c>
      <c r="B159" s="199" t="s">
        <v>629</v>
      </c>
      <c r="C159" s="199" t="s">
        <v>630</v>
      </c>
      <c r="D159" s="199" t="s">
        <v>631</v>
      </c>
      <c r="E159" s="200"/>
      <c r="F159" s="199"/>
    </row>
    <row r="160" spans="1:6" x14ac:dyDescent="0.25">
      <c r="A160" s="199"/>
      <c r="B160" s="199"/>
      <c r="C160" s="199"/>
      <c r="D160" s="199"/>
      <c r="E160" s="200"/>
      <c r="F160" s="199"/>
    </row>
    <row r="161" spans="1:6" x14ac:dyDescent="0.25">
      <c r="A161" s="199"/>
      <c r="B161" s="199" t="s">
        <v>634</v>
      </c>
      <c r="C161" s="199" t="s">
        <v>634</v>
      </c>
      <c r="D161" s="199"/>
      <c r="E161" s="200"/>
      <c r="F161" s="199"/>
    </row>
    <row r="162" spans="1:6" x14ac:dyDescent="0.25">
      <c r="A162" s="24" t="s">
        <v>653</v>
      </c>
      <c r="B162" s="24">
        <v>181.41</v>
      </c>
      <c r="C162" s="24">
        <v>192.693702</v>
      </c>
      <c r="D162" s="24">
        <v>6.2199999999999998E-2</v>
      </c>
    </row>
    <row r="163" spans="1:6" x14ac:dyDescent="0.25">
      <c r="A163" s="24" t="s">
        <v>639</v>
      </c>
      <c r="B163" s="24">
        <v>173.27</v>
      </c>
      <c r="C163" s="24">
        <v>184.047394</v>
      </c>
      <c r="D163" s="24">
        <v>6.2199999999999998E-2</v>
      </c>
    </row>
    <row r="165" spans="1:6" x14ac:dyDescent="0.25">
      <c r="A165" s="194" t="s">
        <v>693</v>
      </c>
      <c r="B165" s="194" t="s">
        <v>629</v>
      </c>
      <c r="C165" s="194" t="s">
        <v>630</v>
      </c>
      <c r="D165" s="194" t="s">
        <v>631</v>
      </c>
      <c r="E165" s="197"/>
      <c r="F165" s="194"/>
    </row>
    <row r="166" spans="1:6" x14ac:dyDescent="0.25">
      <c r="A166" s="194"/>
      <c r="B166" s="194"/>
      <c r="C166" s="194"/>
      <c r="D166" s="194"/>
      <c r="E166" s="197"/>
      <c r="F166" s="194"/>
    </row>
    <row r="167" spans="1:6" x14ac:dyDescent="0.25">
      <c r="A167" s="194"/>
      <c r="B167" s="194"/>
      <c r="C167" s="194" t="s">
        <v>634</v>
      </c>
      <c r="D167" s="194"/>
      <c r="E167" s="197"/>
      <c r="F167" s="194"/>
    </row>
    <row r="168" spans="1:6" x14ac:dyDescent="0.25">
      <c r="A168" s="24" t="s">
        <v>694</v>
      </c>
      <c r="B168" s="24">
        <v>116.24</v>
      </c>
      <c r="C168" s="24">
        <v>123.47012799999999</v>
      </c>
      <c r="D168" s="24">
        <v>6.2199999999999998E-2</v>
      </c>
    </row>
    <row r="169" spans="1:6" x14ac:dyDescent="0.25">
      <c r="A169" s="24" t="s">
        <v>695</v>
      </c>
      <c r="B169" s="24">
        <v>194.53</v>
      </c>
      <c r="C169" s="24">
        <v>206.62976599999999</v>
      </c>
      <c r="D169" s="24">
        <v>6.2199999999999998E-2</v>
      </c>
    </row>
    <row r="171" spans="1:6" x14ac:dyDescent="0.25">
      <c r="A171" s="194" t="s">
        <v>696</v>
      </c>
      <c r="B171" s="194" t="s">
        <v>629</v>
      </c>
      <c r="C171" s="194" t="s">
        <v>630</v>
      </c>
      <c r="D171" s="194" t="s">
        <v>631</v>
      </c>
      <c r="E171" s="197"/>
      <c r="F171" s="194"/>
    </row>
    <row r="172" spans="1:6" x14ac:dyDescent="0.25">
      <c r="A172" s="194"/>
      <c r="B172" s="194"/>
      <c r="C172" s="194"/>
      <c r="D172" s="194"/>
      <c r="E172" s="197"/>
      <c r="F172" s="194"/>
    </row>
    <row r="173" spans="1:6" x14ac:dyDescent="0.25">
      <c r="A173" s="194"/>
      <c r="B173" s="194" t="s">
        <v>634</v>
      </c>
      <c r="C173" s="194" t="s">
        <v>634</v>
      </c>
      <c r="D173" s="194"/>
      <c r="E173" s="197"/>
      <c r="F173" s="194"/>
    </row>
    <row r="174" spans="1:6" x14ac:dyDescent="0.25">
      <c r="A174" s="24" t="s">
        <v>653</v>
      </c>
      <c r="B174" s="24">
        <v>115.35</v>
      </c>
      <c r="C174" s="24">
        <v>122.52476999999999</v>
      </c>
      <c r="D174" s="24">
        <v>6.2199999999999998E-2</v>
      </c>
    </row>
    <row r="175" spans="1:6" x14ac:dyDescent="0.25">
      <c r="A175" s="24" t="s">
        <v>695</v>
      </c>
      <c r="B175" s="24">
        <v>208.93</v>
      </c>
      <c r="C175" s="24">
        <v>221.92544599999999</v>
      </c>
      <c r="D175" s="24">
        <v>6.2199999999999998E-2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Sheet1</vt:lpstr>
      <vt:lpstr>Sheet2</vt:lpstr>
      <vt:lpstr>FINAL </vt:lpstr>
      <vt:lpstr>Sheet3</vt:lpstr>
      <vt:lpstr>nersa tariffs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Yolanda Y. Lisa</dc:creator>
  <cp:lastModifiedBy>Lenovo</cp:lastModifiedBy>
  <cp:lastPrinted>2021-05-21T10:39:09Z</cp:lastPrinted>
  <dcterms:created xsi:type="dcterms:W3CDTF">2020-05-21T05:33:14Z</dcterms:created>
  <dcterms:modified xsi:type="dcterms:W3CDTF">2022-06-06T10:09:44Z</dcterms:modified>
</cp:coreProperties>
</file>